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905" tabRatio="863"/>
  </bookViews>
  <sheets>
    <sheet name="Summary" sheetId="2" r:id="rId1"/>
    <sheet name="Report" sheetId="5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6" i="5" l="1"/>
  <c r="U376" i="5"/>
  <c r="U375" i="5"/>
  <c r="U372" i="5"/>
  <c r="U371" i="5"/>
  <c r="U368" i="5"/>
  <c r="U367" i="5"/>
  <c r="U362" i="5"/>
  <c r="U361" i="5"/>
  <c r="U360" i="5"/>
  <c r="U354" i="5"/>
  <c r="U353" i="5"/>
  <c r="U350" i="5"/>
  <c r="U349" i="5"/>
  <c r="U345" i="5"/>
  <c r="U344" i="5"/>
  <c r="U343" i="5"/>
  <c r="U342" i="5"/>
  <c r="U341" i="5"/>
  <c r="U339" i="5"/>
  <c r="U338" i="5"/>
  <c r="U337" i="5"/>
  <c r="U336" i="5"/>
  <c r="U334" i="5"/>
  <c r="U331" i="5"/>
  <c r="U330" i="5"/>
  <c r="U329" i="5"/>
  <c r="U325" i="5"/>
  <c r="U324" i="5"/>
  <c r="U322" i="5"/>
  <c r="U321" i="5"/>
  <c r="U318" i="5"/>
  <c r="U317" i="5"/>
  <c r="U311" i="5"/>
  <c r="U310" i="5"/>
  <c r="U308" i="5"/>
  <c r="U307" i="5"/>
  <c r="U303" i="5"/>
  <c r="U302" i="5"/>
  <c r="U300" i="5"/>
  <c r="U298" i="5"/>
  <c r="U297" i="5"/>
  <c r="U296" i="5"/>
  <c r="U292" i="5"/>
  <c r="U291" i="5"/>
  <c r="U290" i="5"/>
  <c r="U289" i="5"/>
  <c r="U288" i="5"/>
  <c r="U287" i="5"/>
  <c r="U285" i="5"/>
  <c r="U284" i="5"/>
  <c r="U283" i="5"/>
  <c r="U282" i="5"/>
  <c r="U281" i="5"/>
  <c r="U280" i="5"/>
  <c r="U279" i="5"/>
  <c r="U277" i="5"/>
  <c r="U276" i="5"/>
  <c r="U275" i="5"/>
  <c r="U274" i="5"/>
  <c r="U273" i="5"/>
  <c r="U272" i="5"/>
  <c r="U270" i="5"/>
  <c r="U269" i="5"/>
  <c r="U267" i="5"/>
  <c r="U266" i="5"/>
  <c r="U265" i="5"/>
  <c r="U264" i="5"/>
  <c r="U262" i="5"/>
  <c r="U261" i="5"/>
  <c r="U259" i="5"/>
  <c r="U258" i="5"/>
  <c r="U257" i="5"/>
  <c r="U256" i="5"/>
  <c r="U255" i="5"/>
  <c r="U250" i="5"/>
  <c r="U249" i="5"/>
  <c r="U248" i="5"/>
  <c r="U247" i="5"/>
  <c r="U246" i="5"/>
  <c r="U245" i="5"/>
  <c r="U244" i="5"/>
  <c r="U241" i="5"/>
  <c r="U240" i="5"/>
  <c r="U239" i="5"/>
  <c r="U237" i="5"/>
  <c r="U236" i="5"/>
  <c r="U234" i="5"/>
  <c r="U233" i="5"/>
  <c r="U232" i="5"/>
  <c r="U231" i="5"/>
  <c r="U230" i="5"/>
  <c r="U229" i="5"/>
  <c r="U228" i="5"/>
  <c r="U226" i="5"/>
  <c r="U225" i="5"/>
  <c r="U223" i="5"/>
  <c r="U222" i="5"/>
  <c r="U217" i="5"/>
  <c r="U216" i="5"/>
  <c r="U215" i="5"/>
  <c r="U214" i="5"/>
  <c r="U213" i="5"/>
  <c r="U212" i="5"/>
  <c r="U209" i="5"/>
  <c r="U208" i="5"/>
  <c r="U207" i="5"/>
  <c r="U206" i="5"/>
  <c r="U205" i="5"/>
  <c r="U204" i="5"/>
  <c r="U200" i="5"/>
  <c r="U199" i="5"/>
  <c r="U198" i="5"/>
  <c r="U197" i="5"/>
  <c r="U196" i="5"/>
  <c r="U195" i="5"/>
  <c r="U194" i="5"/>
  <c r="U193" i="5"/>
  <c r="U190" i="5"/>
  <c r="U189" i="5"/>
  <c r="U188" i="5"/>
  <c r="U186" i="5"/>
  <c r="U185" i="5"/>
  <c r="U184" i="5"/>
  <c r="U183" i="5"/>
  <c r="U181" i="5"/>
  <c r="U180" i="5"/>
  <c r="U179" i="5"/>
  <c r="U178" i="5"/>
  <c r="U177" i="5"/>
  <c r="U176" i="5"/>
  <c r="U170" i="5"/>
  <c r="U169" i="5"/>
  <c r="U168" i="5"/>
  <c r="U167" i="5"/>
  <c r="U166" i="5"/>
  <c r="U162" i="5"/>
  <c r="U161" i="5"/>
  <c r="U160" i="5"/>
  <c r="U159" i="5"/>
  <c r="U158" i="5"/>
  <c r="U156" i="5"/>
  <c r="U154" i="5"/>
  <c r="U153" i="5"/>
  <c r="U149" i="5"/>
  <c r="U148" i="5"/>
  <c r="U147" i="5"/>
  <c r="U146" i="5"/>
  <c r="U145" i="5"/>
  <c r="U144" i="5"/>
  <c r="U142" i="5"/>
  <c r="U141" i="5"/>
  <c r="U140" i="5"/>
  <c r="U139" i="5"/>
  <c r="U138" i="5"/>
  <c r="U137" i="5"/>
  <c r="U136" i="5"/>
  <c r="U135" i="5"/>
  <c r="U134" i="5"/>
  <c r="U133" i="5"/>
  <c r="U132" i="5"/>
  <c r="U129" i="5"/>
  <c r="U128" i="5"/>
  <c r="U127" i="5"/>
  <c r="U122" i="5"/>
  <c r="U120" i="5"/>
  <c r="U119" i="5"/>
  <c r="U117" i="5"/>
  <c r="U115" i="5"/>
  <c r="U113" i="5"/>
  <c r="U112" i="5"/>
  <c r="U110" i="5"/>
  <c r="U107" i="5"/>
  <c r="U106" i="5"/>
  <c r="U105" i="5"/>
  <c r="U104" i="5"/>
  <c r="U102" i="5"/>
  <c r="U101" i="5"/>
  <c r="U100" i="5"/>
  <c r="U99" i="5"/>
  <c r="U98" i="5"/>
  <c r="U96" i="5"/>
  <c r="U94" i="5"/>
  <c r="U93" i="5"/>
  <c r="U92" i="5"/>
  <c r="U91" i="5"/>
  <c r="U90" i="5"/>
  <c r="U89" i="5"/>
  <c r="U88" i="5"/>
  <c r="U86" i="5"/>
  <c r="U84" i="5"/>
  <c r="U83" i="5"/>
  <c r="U82" i="5"/>
  <c r="U81" i="5"/>
  <c r="U80" i="5"/>
  <c r="U78" i="5"/>
  <c r="U77" i="5"/>
  <c r="U76" i="5"/>
  <c r="U71" i="5"/>
  <c r="U70" i="5"/>
  <c r="U69" i="5"/>
  <c r="U68" i="5"/>
  <c r="U67" i="5"/>
  <c r="U66" i="5"/>
  <c r="U65" i="5"/>
  <c r="U64" i="5"/>
  <c r="U63" i="5"/>
  <c r="U62" i="5"/>
  <c r="U61" i="5"/>
  <c r="U60" i="5"/>
  <c r="U58" i="5"/>
  <c r="U55" i="5"/>
  <c r="U54" i="5"/>
  <c r="U53" i="5"/>
  <c r="U51" i="5"/>
  <c r="U48" i="5"/>
  <c r="U47" i="5"/>
  <c r="U46" i="5"/>
  <c r="U45" i="5"/>
  <c r="U42" i="5"/>
  <c r="U41" i="5"/>
  <c r="U40" i="5"/>
  <c r="U39" i="5"/>
  <c r="U38" i="5"/>
  <c r="U37" i="5"/>
  <c r="U36" i="5"/>
  <c r="U35" i="5"/>
  <c r="U31" i="5"/>
  <c r="U30" i="5"/>
  <c r="U27" i="5"/>
  <c r="U26" i="5"/>
  <c r="U25" i="5"/>
  <c r="U24" i="5"/>
  <c r="U23" i="5"/>
  <c r="U22" i="5"/>
  <c r="U21" i="5"/>
  <c r="U20" i="5"/>
  <c r="U18" i="5"/>
  <c r="U15" i="5"/>
  <c r="U14" i="5"/>
  <c r="U13" i="5"/>
  <c r="U12" i="5"/>
  <c r="P376" i="5"/>
  <c r="P375" i="5"/>
  <c r="P372" i="5"/>
  <c r="P371" i="5"/>
  <c r="P362" i="5"/>
  <c r="P354" i="5"/>
  <c r="P353" i="5"/>
  <c r="P350" i="5"/>
  <c r="P349" i="5"/>
  <c r="P345" i="5"/>
  <c r="P344" i="5"/>
  <c r="P342" i="5"/>
  <c r="P341" i="5"/>
  <c r="P339" i="5"/>
  <c r="P337" i="5"/>
  <c r="P336" i="5"/>
  <c r="P334" i="5"/>
  <c r="P331" i="5"/>
  <c r="P311" i="5"/>
  <c r="P308" i="5"/>
  <c r="P303" i="5"/>
  <c r="P302" i="5"/>
  <c r="P300" i="5"/>
  <c r="P298" i="5"/>
  <c r="P297" i="5"/>
  <c r="P296" i="5"/>
  <c r="P292" i="5"/>
  <c r="P291" i="5"/>
  <c r="P290" i="5"/>
  <c r="P288" i="5"/>
  <c r="P287" i="5"/>
  <c r="P285" i="5"/>
  <c r="P284" i="5"/>
  <c r="P283" i="5"/>
  <c r="P282" i="5"/>
  <c r="P281" i="5"/>
  <c r="P280" i="5"/>
  <c r="P279" i="5"/>
  <c r="P277" i="5"/>
  <c r="P276" i="5"/>
  <c r="P274" i="5"/>
  <c r="P273" i="5"/>
  <c r="P272" i="5"/>
  <c r="P270" i="5"/>
  <c r="P269" i="5"/>
  <c r="P267" i="5"/>
  <c r="P266" i="5"/>
  <c r="P265" i="5"/>
  <c r="P264" i="5"/>
  <c r="P262" i="5"/>
  <c r="P261" i="5"/>
  <c r="P259" i="5"/>
  <c r="P257" i="5"/>
  <c r="P256" i="5"/>
  <c r="P255" i="5"/>
  <c r="P250" i="5"/>
  <c r="P249" i="5"/>
  <c r="P248" i="5"/>
  <c r="P247" i="5"/>
  <c r="P246" i="5"/>
  <c r="P245" i="5"/>
  <c r="P244" i="5"/>
  <c r="P241" i="5"/>
  <c r="P240" i="5"/>
  <c r="P239" i="5"/>
  <c r="P237" i="5"/>
  <c r="P236" i="5"/>
  <c r="P234" i="5"/>
  <c r="P233" i="5"/>
  <c r="P232" i="5"/>
  <c r="P231" i="5"/>
  <c r="P230" i="5"/>
  <c r="P229" i="5"/>
  <c r="P228" i="5"/>
  <c r="P223" i="5"/>
  <c r="P222" i="5"/>
  <c r="P217" i="5"/>
  <c r="P216" i="5"/>
  <c r="P215" i="5"/>
  <c r="P214" i="5"/>
  <c r="P213" i="5"/>
  <c r="P209" i="5"/>
  <c r="P208" i="5"/>
  <c r="P207" i="5"/>
  <c r="P206" i="5"/>
  <c r="P205" i="5"/>
  <c r="P200" i="5"/>
  <c r="P199" i="5"/>
  <c r="P197" i="5"/>
  <c r="P196" i="5"/>
  <c r="P195" i="5"/>
  <c r="P194" i="5"/>
  <c r="P193" i="5"/>
  <c r="P190" i="5"/>
  <c r="P186" i="5"/>
  <c r="P184" i="5"/>
  <c r="P183" i="5"/>
  <c r="P181" i="5"/>
  <c r="P180" i="5"/>
  <c r="P179" i="5"/>
  <c r="P178" i="5"/>
  <c r="P177" i="5"/>
  <c r="P176" i="5"/>
  <c r="P170" i="5"/>
  <c r="P169" i="5"/>
  <c r="P168" i="5"/>
  <c r="P167" i="5"/>
  <c r="P166" i="5"/>
  <c r="P162" i="5"/>
  <c r="P161" i="5"/>
  <c r="P160" i="5"/>
  <c r="P159" i="5"/>
  <c r="P156" i="5"/>
  <c r="P154" i="5"/>
  <c r="P153" i="5"/>
  <c r="P149" i="5"/>
  <c r="P144" i="5"/>
  <c r="P142" i="5"/>
  <c r="P140" i="5"/>
  <c r="P139" i="5"/>
  <c r="P138" i="5"/>
  <c r="P137" i="5"/>
  <c r="P136" i="5"/>
  <c r="P135" i="5"/>
  <c r="P134" i="5"/>
  <c r="P132" i="5"/>
  <c r="P129" i="5"/>
  <c r="P120" i="5"/>
  <c r="P110" i="5"/>
  <c r="P107" i="5"/>
  <c r="P105" i="5"/>
  <c r="P102" i="5"/>
  <c r="P99" i="5"/>
  <c r="P98" i="5"/>
  <c r="P96" i="5"/>
  <c r="P94" i="5"/>
  <c r="P90" i="5"/>
  <c r="P89" i="5"/>
  <c r="P88" i="5"/>
  <c r="P86" i="5"/>
  <c r="P83" i="5"/>
  <c r="P82" i="5"/>
  <c r="P81" i="5"/>
  <c r="P80" i="5"/>
  <c r="P78" i="5"/>
  <c r="P76" i="5"/>
  <c r="P71" i="5"/>
  <c r="P70" i="5"/>
  <c r="P65" i="5"/>
  <c r="P64" i="5"/>
  <c r="P63" i="5"/>
  <c r="P62" i="5"/>
  <c r="P61" i="5"/>
  <c r="P58" i="5"/>
  <c r="P55" i="5"/>
  <c r="P42" i="5"/>
  <c r="P41" i="5"/>
  <c r="P38" i="5"/>
  <c r="P37" i="5"/>
  <c r="P36" i="5"/>
  <c r="P31" i="5"/>
  <c r="P30" i="5"/>
  <c r="P27" i="5"/>
  <c r="P26" i="5"/>
  <c r="P23" i="5"/>
  <c r="P22" i="5"/>
  <c r="P21" i="5"/>
  <c r="P18" i="5"/>
  <c r="P15" i="5"/>
  <c r="P13" i="5"/>
  <c r="P12" i="5"/>
  <c r="K376" i="5"/>
  <c r="K375" i="5"/>
  <c r="K372" i="5"/>
  <c r="K371" i="5"/>
  <c r="K368" i="5"/>
  <c r="K367" i="5"/>
  <c r="K362" i="5"/>
  <c r="K361" i="5"/>
  <c r="K360" i="5"/>
  <c r="K354" i="5"/>
  <c r="K353" i="5"/>
  <c r="K350" i="5"/>
  <c r="K349" i="5"/>
  <c r="K345" i="5"/>
  <c r="K344" i="5"/>
  <c r="K343" i="5"/>
  <c r="K342" i="5"/>
  <c r="K341" i="5"/>
  <c r="K339" i="5"/>
  <c r="K338" i="5"/>
  <c r="K337" i="5"/>
  <c r="K336" i="5"/>
  <c r="K334" i="5"/>
  <c r="K331" i="5"/>
  <c r="K330" i="5"/>
  <c r="K329" i="5"/>
  <c r="K325" i="5"/>
  <c r="K324" i="5"/>
  <c r="K322" i="5"/>
  <c r="K321" i="5"/>
  <c r="K318" i="5"/>
  <c r="K317" i="5"/>
  <c r="K311" i="5"/>
  <c r="K310" i="5"/>
  <c r="K308" i="5"/>
  <c r="K307" i="5"/>
  <c r="K303" i="5"/>
  <c r="K302" i="5"/>
  <c r="K300" i="5"/>
  <c r="K298" i="5"/>
  <c r="K297" i="5"/>
  <c r="K296" i="5"/>
  <c r="K292" i="5"/>
  <c r="K291" i="5"/>
  <c r="K289" i="5"/>
  <c r="K287" i="5"/>
  <c r="K285" i="5"/>
  <c r="K284" i="5"/>
  <c r="K283" i="5"/>
  <c r="K282" i="5"/>
  <c r="K281" i="5"/>
  <c r="K280" i="5"/>
  <c r="K279" i="5"/>
  <c r="K277" i="5"/>
  <c r="K276" i="5"/>
  <c r="K275" i="5"/>
  <c r="K273" i="5"/>
  <c r="K272" i="5"/>
  <c r="K270" i="5"/>
  <c r="K266" i="5"/>
  <c r="K265" i="5"/>
  <c r="K264" i="5"/>
  <c r="K262" i="5"/>
  <c r="K261" i="5"/>
  <c r="K258" i="5"/>
  <c r="K257" i="5"/>
  <c r="K256" i="5"/>
  <c r="K255" i="5"/>
  <c r="K250" i="5"/>
  <c r="K249" i="5"/>
  <c r="K248" i="5"/>
  <c r="K247" i="5"/>
  <c r="K246" i="5"/>
  <c r="K245" i="5"/>
  <c r="K244" i="5"/>
  <c r="K241" i="5"/>
  <c r="K240" i="5"/>
  <c r="K239" i="5"/>
  <c r="K237" i="5"/>
  <c r="K236" i="5"/>
  <c r="K234" i="5"/>
  <c r="K233" i="5"/>
  <c r="K232" i="5"/>
  <c r="K231" i="5"/>
  <c r="K230" i="5"/>
  <c r="K229" i="5"/>
  <c r="K228" i="5"/>
  <c r="K226" i="5"/>
  <c r="K225" i="5"/>
  <c r="K217" i="5"/>
  <c r="K216" i="5"/>
  <c r="K215" i="5"/>
  <c r="K213" i="5"/>
  <c r="K212" i="5"/>
  <c r="K209" i="5"/>
  <c r="K208" i="5"/>
  <c r="K207" i="5"/>
  <c r="K205" i="5"/>
  <c r="K204" i="5"/>
  <c r="K200" i="5"/>
  <c r="K199" i="5"/>
  <c r="K198" i="5"/>
  <c r="K197" i="5"/>
  <c r="K196" i="5"/>
  <c r="K194" i="5"/>
  <c r="K193" i="5"/>
  <c r="K190" i="5"/>
  <c r="K189" i="5"/>
  <c r="K188" i="5"/>
  <c r="K186" i="5"/>
  <c r="K185" i="5"/>
  <c r="K183" i="5"/>
  <c r="K181" i="5"/>
  <c r="K180" i="5"/>
  <c r="K179" i="5"/>
  <c r="K177" i="5"/>
  <c r="K176" i="5"/>
  <c r="K170" i="5"/>
  <c r="K169" i="5"/>
  <c r="K167" i="5"/>
  <c r="K166" i="5"/>
  <c r="K162" i="5"/>
  <c r="K161" i="5"/>
  <c r="K160" i="5"/>
  <c r="K158" i="5"/>
  <c r="K156" i="5"/>
  <c r="K154" i="5"/>
  <c r="K153" i="5"/>
  <c r="K149" i="5"/>
  <c r="K148" i="5"/>
  <c r="K147" i="5"/>
  <c r="K146" i="5"/>
  <c r="K145" i="5"/>
  <c r="K144" i="5"/>
  <c r="K142" i="5"/>
  <c r="K141" i="5"/>
  <c r="K140" i="5"/>
  <c r="K139" i="5"/>
  <c r="K138" i="5"/>
  <c r="K136" i="5"/>
  <c r="K135" i="5"/>
  <c r="K134" i="5"/>
  <c r="K133" i="5"/>
  <c r="K132" i="5"/>
  <c r="K129" i="5"/>
  <c r="K128" i="5"/>
  <c r="K127" i="5"/>
  <c r="K126" i="5"/>
  <c r="K122" i="5"/>
  <c r="K120" i="5"/>
  <c r="K119" i="5"/>
  <c r="K117" i="5"/>
  <c r="K115" i="5"/>
  <c r="K113" i="5"/>
  <c r="K112" i="5"/>
  <c r="K110" i="5"/>
  <c r="K107" i="5"/>
  <c r="K106" i="5"/>
  <c r="K104" i="5"/>
  <c r="K102" i="5"/>
  <c r="K101" i="5"/>
  <c r="K100" i="5"/>
  <c r="K99" i="5"/>
  <c r="K98" i="5"/>
  <c r="K94" i="5"/>
  <c r="K93" i="5"/>
  <c r="K92" i="5"/>
  <c r="K91" i="5"/>
  <c r="K90" i="5"/>
  <c r="K89" i="5"/>
  <c r="K88" i="5"/>
  <c r="K86" i="5"/>
  <c r="K84" i="5"/>
  <c r="K83" i="5"/>
  <c r="K82" i="5"/>
  <c r="K81" i="5"/>
  <c r="K80" i="5"/>
  <c r="K78" i="5"/>
  <c r="K77" i="5"/>
  <c r="K76" i="5"/>
  <c r="K71" i="5"/>
  <c r="K70" i="5"/>
  <c r="K69" i="5"/>
  <c r="K68" i="5"/>
  <c r="K67" i="5"/>
  <c r="K66" i="5"/>
  <c r="K65" i="5"/>
  <c r="K64" i="5"/>
  <c r="K62" i="5"/>
  <c r="K61" i="5"/>
  <c r="K60" i="5"/>
  <c r="K58" i="5"/>
  <c r="K55" i="5"/>
  <c r="K54" i="5"/>
  <c r="K53" i="5"/>
  <c r="K51" i="5"/>
  <c r="K48" i="5"/>
  <c r="K47" i="5"/>
  <c r="K46" i="5"/>
  <c r="K45" i="5"/>
  <c r="K42" i="5"/>
  <c r="K41" i="5"/>
  <c r="K40" i="5"/>
  <c r="K39" i="5"/>
  <c r="K37" i="5"/>
  <c r="K36" i="5"/>
  <c r="K35" i="5"/>
  <c r="K31" i="5"/>
  <c r="K30" i="5"/>
  <c r="K27" i="5"/>
  <c r="K26" i="5"/>
  <c r="K25" i="5"/>
  <c r="K24" i="5"/>
  <c r="K23" i="5"/>
  <c r="K22" i="5"/>
  <c r="K21" i="5"/>
  <c r="K20" i="5"/>
  <c r="K18" i="5"/>
  <c r="K15" i="5"/>
  <c r="K14" i="5"/>
  <c r="K13" i="5"/>
  <c r="F376" i="5"/>
  <c r="F375" i="5"/>
  <c r="F372" i="5"/>
  <c r="F371" i="5"/>
  <c r="F368" i="5"/>
  <c r="F367" i="5"/>
  <c r="F366" i="5"/>
  <c r="F362" i="5"/>
  <c r="F361" i="5"/>
  <c r="F360" i="5"/>
  <c r="F359" i="5"/>
  <c r="F354" i="5"/>
  <c r="F353" i="5"/>
  <c r="F350" i="5"/>
  <c r="F349" i="5"/>
  <c r="F345" i="5"/>
  <c r="F344" i="5"/>
  <c r="F343" i="5"/>
  <c r="F342" i="5"/>
  <c r="F341" i="5"/>
  <c r="F340" i="5"/>
  <c r="F339" i="5"/>
  <c r="F338" i="5"/>
  <c r="F337" i="5"/>
  <c r="F336" i="5"/>
  <c r="F334" i="5"/>
  <c r="F331" i="5"/>
  <c r="F330" i="5"/>
  <c r="F325" i="5"/>
  <c r="F322" i="5"/>
  <c r="F321" i="5"/>
  <c r="F318" i="5"/>
  <c r="F317" i="5"/>
  <c r="F311" i="5"/>
  <c r="F310" i="5"/>
  <c r="F308" i="5"/>
  <c r="F307" i="5"/>
  <c r="F303" i="5"/>
  <c r="F302" i="5"/>
  <c r="F300" i="5"/>
  <c r="F298" i="5"/>
  <c r="F297" i="5"/>
  <c r="F296" i="5"/>
  <c r="F292" i="5"/>
  <c r="F291" i="5"/>
  <c r="F290" i="5"/>
  <c r="F288" i="5"/>
  <c r="F287" i="5"/>
  <c r="F285" i="5"/>
  <c r="F284" i="5"/>
  <c r="F283" i="5"/>
  <c r="F282" i="5"/>
  <c r="F281" i="5"/>
  <c r="F280" i="5"/>
  <c r="F279" i="5"/>
  <c r="F277" i="5"/>
  <c r="F276" i="5"/>
  <c r="F274" i="5"/>
  <c r="F273" i="5"/>
  <c r="F272" i="5"/>
  <c r="F270" i="5"/>
  <c r="F269" i="5"/>
  <c r="F268" i="5"/>
  <c r="F267" i="5"/>
  <c r="F266" i="5"/>
  <c r="F265" i="5"/>
  <c r="F264" i="5"/>
  <c r="F262" i="5"/>
  <c r="F261" i="5"/>
  <c r="F260" i="5"/>
  <c r="F259" i="5"/>
  <c r="F257" i="5"/>
  <c r="F256" i="5"/>
  <c r="F255" i="5"/>
  <c r="F250" i="5"/>
  <c r="F249" i="5"/>
  <c r="F248" i="5"/>
  <c r="F247" i="5"/>
  <c r="F246" i="5"/>
  <c r="F245" i="5"/>
  <c r="F244" i="5"/>
  <c r="F241" i="5"/>
  <c r="F240" i="5"/>
  <c r="F239" i="5"/>
  <c r="F237" i="5"/>
  <c r="F236" i="5"/>
  <c r="F234" i="5"/>
  <c r="F233" i="5"/>
  <c r="F232" i="5"/>
  <c r="F231" i="5"/>
  <c r="F230" i="5"/>
  <c r="F229" i="5"/>
  <c r="F228" i="5"/>
  <c r="F226" i="5"/>
  <c r="F225" i="5"/>
  <c r="F223" i="5"/>
  <c r="F222" i="5"/>
  <c r="F217" i="5"/>
  <c r="F216" i="5"/>
  <c r="F215" i="5"/>
  <c r="F214" i="5"/>
  <c r="F213" i="5"/>
  <c r="F212" i="5"/>
  <c r="F209" i="5"/>
  <c r="F208" i="5"/>
  <c r="F207" i="5"/>
  <c r="F206" i="5"/>
  <c r="F205" i="5"/>
  <c r="F204" i="5"/>
  <c r="F200" i="5"/>
  <c r="F199" i="5"/>
  <c r="F197" i="5"/>
  <c r="F196" i="5"/>
  <c r="F195" i="5"/>
  <c r="F194" i="5"/>
  <c r="F193" i="5"/>
  <c r="F190" i="5"/>
  <c r="F186" i="5"/>
  <c r="F184" i="5"/>
  <c r="F183" i="5"/>
  <c r="F181" i="5"/>
  <c r="F180" i="5"/>
  <c r="F179" i="5"/>
  <c r="F178" i="5"/>
  <c r="F177" i="5"/>
  <c r="F176" i="5"/>
  <c r="F170" i="5"/>
  <c r="F169" i="5"/>
  <c r="F167" i="5"/>
  <c r="F166" i="5"/>
  <c r="F162" i="5"/>
  <c r="F161" i="5"/>
  <c r="F160" i="5"/>
  <c r="F158" i="5"/>
  <c r="F156" i="5"/>
  <c r="F154" i="5"/>
  <c r="F153" i="5"/>
  <c r="F149" i="5"/>
  <c r="F147" i="5"/>
  <c r="F146" i="5"/>
  <c r="F144" i="5"/>
  <c r="F142" i="5"/>
  <c r="F141" i="5"/>
  <c r="F140" i="5"/>
  <c r="F139" i="5"/>
  <c r="F138" i="5"/>
  <c r="F137" i="5"/>
  <c r="F136" i="5"/>
  <c r="F135" i="5"/>
  <c r="F134" i="5"/>
  <c r="F133" i="5"/>
  <c r="F132" i="5"/>
  <c r="F129" i="5"/>
  <c r="F128" i="5"/>
  <c r="F126" i="5"/>
  <c r="F122" i="5"/>
  <c r="F120" i="5"/>
  <c r="F117" i="5"/>
  <c r="F115" i="5"/>
  <c r="F113" i="5"/>
  <c r="F112" i="5"/>
  <c r="F111" i="5"/>
  <c r="F110" i="5"/>
  <c r="F107" i="5"/>
  <c r="F106" i="5"/>
  <c r="F105" i="5"/>
  <c r="F104" i="5"/>
  <c r="F102" i="5"/>
  <c r="F101" i="5"/>
  <c r="F100" i="5"/>
  <c r="F99" i="5"/>
  <c r="F98" i="5"/>
  <c r="F96" i="5"/>
  <c r="F94" i="5"/>
  <c r="F92" i="5"/>
  <c r="F90" i="5"/>
  <c r="F89" i="5"/>
  <c r="F88" i="5"/>
  <c r="F86" i="5"/>
  <c r="F84" i="5"/>
  <c r="F83" i="5"/>
  <c r="F82" i="5"/>
  <c r="F81" i="5"/>
  <c r="F80" i="5"/>
  <c r="F78" i="5"/>
  <c r="F77" i="5"/>
  <c r="F76" i="5"/>
  <c r="F71" i="5"/>
  <c r="F70" i="5"/>
  <c r="F69" i="5"/>
  <c r="F68" i="5"/>
  <c r="F67" i="5"/>
  <c r="F66" i="5"/>
  <c r="F65" i="5"/>
  <c r="F64" i="5"/>
  <c r="F63" i="5"/>
  <c r="F61" i="5"/>
  <c r="F60" i="5"/>
  <c r="F58" i="5"/>
  <c r="F55" i="5"/>
  <c r="F54" i="5"/>
  <c r="F53" i="5"/>
  <c r="F51" i="5"/>
  <c r="F48" i="5"/>
  <c r="F46" i="5"/>
  <c r="F42" i="5"/>
  <c r="F41" i="5"/>
  <c r="F40" i="5"/>
  <c r="F39" i="5"/>
  <c r="F38" i="5"/>
  <c r="F37" i="5"/>
  <c r="F36" i="5"/>
  <c r="F35" i="5"/>
  <c r="F27" i="5"/>
  <c r="F26" i="5"/>
  <c r="F24" i="5"/>
  <c r="F23" i="5"/>
  <c r="F22" i="5"/>
  <c r="F21" i="5"/>
  <c r="F18" i="5"/>
  <c r="F15" i="5"/>
  <c r="F14" i="5"/>
  <c r="F13" i="5"/>
  <c r="F12" i="5"/>
  <c r="T376" i="5"/>
  <c r="S376" i="5"/>
  <c r="R376" i="5"/>
  <c r="Q376" i="5"/>
  <c r="T375" i="5"/>
  <c r="S375" i="5"/>
  <c r="R375" i="5"/>
  <c r="Q375" i="5"/>
  <c r="T371" i="5"/>
  <c r="S371" i="5"/>
  <c r="R371" i="5"/>
  <c r="Q371" i="5"/>
  <c r="T368" i="5"/>
  <c r="S368" i="5"/>
  <c r="R368" i="5"/>
  <c r="Q368" i="5"/>
  <c r="T367" i="5"/>
  <c r="S367" i="5"/>
  <c r="R367" i="5"/>
  <c r="Q367" i="5"/>
  <c r="T366" i="5"/>
  <c r="S366" i="5"/>
  <c r="R366" i="5"/>
  <c r="Q366" i="5"/>
  <c r="T362" i="5"/>
  <c r="S362" i="5"/>
  <c r="R362" i="5"/>
  <c r="Q362" i="5"/>
  <c r="T361" i="5"/>
  <c r="S361" i="5"/>
  <c r="R361" i="5"/>
  <c r="Q361" i="5"/>
  <c r="T360" i="5"/>
  <c r="S360" i="5"/>
  <c r="R360" i="5"/>
  <c r="Q360" i="5"/>
  <c r="T359" i="5"/>
  <c r="S359" i="5"/>
  <c r="R359" i="5"/>
  <c r="Q359" i="5"/>
  <c r="T354" i="5"/>
  <c r="S354" i="5"/>
  <c r="R354" i="5"/>
  <c r="Q354" i="5"/>
  <c r="T353" i="5"/>
  <c r="S353" i="5"/>
  <c r="R353" i="5"/>
  <c r="Q353" i="5"/>
  <c r="T350" i="5"/>
  <c r="S350" i="5"/>
  <c r="R350" i="5"/>
  <c r="Q350" i="5"/>
  <c r="T349" i="5"/>
  <c r="S349" i="5"/>
  <c r="R349" i="5"/>
  <c r="Q349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40" i="5"/>
  <c r="S340" i="5"/>
  <c r="R340" i="5"/>
  <c r="Q340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S335" i="5"/>
  <c r="Q335" i="5"/>
  <c r="T334" i="5"/>
  <c r="S334" i="5"/>
  <c r="R334" i="5"/>
  <c r="Q334" i="5"/>
  <c r="T331" i="5"/>
  <c r="S331" i="5"/>
  <c r="R331" i="5"/>
  <c r="Q331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S327" i="5"/>
  <c r="Q327" i="5"/>
  <c r="T325" i="5"/>
  <c r="S325" i="5"/>
  <c r="R325" i="5"/>
  <c r="Q325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S320" i="5"/>
  <c r="Q320" i="5"/>
  <c r="T318" i="5"/>
  <c r="S318" i="5"/>
  <c r="R318" i="5"/>
  <c r="Q318" i="5"/>
  <c r="T317" i="5"/>
  <c r="S317" i="5"/>
  <c r="R317" i="5"/>
  <c r="Q317" i="5"/>
  <c r="T316" i="5"/>
  <c r="S316" i="5"/>
  <c r="R316" i="5"/>
  <c r="Q316" i="5"/>
  <c r="T315" i="5"/>
  <c r="S315" i="5"/>
  <c r="R315" i="5"/>
  <c r="Q315" i="5"/>
  <c r="S314" i="5"/>
  <c r="Q314" i="5"/>
  <c r="T311" i="5"/>
  <c r="S311" i="5"/>
  <c r="R311" i="5"/>
  <c r="Q311" i="5"/>
  <c r="T310" i="5"/>
  <c r="S310" i="5"/>
  <c r="R310" i="5"/>
  <c r="Q310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S305" i="5"/>
  <c r="Q305" i="5"/>
  <c r="T303" i="5"/>
  <c r="S303" i="5"/>
  <c r="R303" i="5"/>
  <c r="Q303" i="5"/>
  <c r="T302" i="5"/>
  <c r="S302" i="5"/>
  <c r="R302" i="5"/>
  <c r="Q302" i="5"/>
  <c r="T301" i="5"/>
  <c r="S301" i="5"/>
  <c r="R301" i="5"/>
  <c r="Q301" i="5"/>
  <c r="T300" i="5"/>
  <c r="S300" i="5"/>
  <c r="R300" i="5"/>
  <c r="Q300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4" i="5"/>
  <c r="S294" i="5"/>
  <c r="R294" i="5"/>
  <c r="Q294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5" i="5"/>
  <c r="S285" i="5"/>
  <c r="R285" i="5"/>
  <c r="Q285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7" i="5"/>
  <c r="S277" i="5"/>
  <c r="R277" i="5"/>
  <c r="Q277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2" i="5"/>
  <c r="S272" i="5"/>
  <c r="R272" i="5"/>
  <c r="Q272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4" i="5"/>
  <c r="S264" i="5"/>
  <c r="R264" i="5"/>
  <c r="Q264" i="5"/>
  <c r="T262" i="5"/>
  <c r="S262" i="5"/>
  <c r="R262" i="5"/>
  <c r="Q262" i="5"/>
  <c r="T261" i="5"/>
  <c r="S261" i="5"/>
  <c r="R261" i="5"/>
  <c r="Q261" i="5"/>
  <c r="T260" i="5"/>
  <c r="S260" i="5"/>
  <c r="R260" i="5"/>
  <c r="Q260" i="5"/>
  <c r="T259" i="5"/>
  <c r="S259" i="5"/>
  <c r="R259" i="5"/>
  <c r="Q259" i="5"/>
  <c r="T258" i="5"/>
  <c r="S258" i="5"/>
  <c r="R258" i="5"/>
  <c r="Q258" i="5"/>
  <c r="T257" i="5"/>
  <c r="S257" i="5"/>
  <c r="R257" i="5"/>
  <c r="Q257" i="5"/>
  <c r="T256" i="5"/>
  <c r="S256" i="5"/>
  <c r="R256" i="5"/>
  <c r="Q256" i="5"/>
  <c r="T255" i="5"/>
  <c r="S255" i="5"/>
  <c r="R255" i="5"/>
  <c r="Q255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7" i="5"/>
  <c r="S247" i="5"/>
  <c r="R247" i="5"/>
  <c r="Q247" i="5"/>
  <c r="T246" i="5"/>
  <c r="S246" i="5"/>
  <c r="R246" i="5"/>
  <c r="Q246" i="5"/>
  <c r="T245" i="5"/>
  <c r="S245" i="5"/>
  <c r="R245" i="5"/>
  <c r="Q245" i="5"/>
  <c r="T244" i="5"/>
  <c r="S244" i="5"/>
  <c r="R244" i="5"/>
  <c r="Q244" i="5"/>
  <c r="T241" i="5"/>
  <c r="S241" i="5"/>
  <c r="R241" i="5"/>
  <c r="Q241" i="5"/>
  <c r="T240" i="5"/>
  <c r="S240" i="5"/>
  <c r="R240" i="5"/>
  <c r="Q240" i="5"/>
  <c r="T239" i="5"/>
  <c r="S239" i="5"/>
  <c r="R239" i="5"/>
  <c r="Q239" i="5"/>
  <c r="T237" i="5"/>
  <c r="S237" i="5"/>
  <c r="R237" i="5"/>
  <c r="Q237" i="5"/>
  <c r="T236" i="5"/>
  <c r="S236" i="5"/>
  <c r="R236" i="5"/>
  <c r="Q236" i="5"/>
  <c r="T234" i="5"/>
  <c r="S234" i="5"/>
  <c r="R234" i="5"/>
  <c r="Q234" i="5"/>
  <c r="T233" i="5"/>
  <c r="S233" i="5"/>
  <c r="R233" i="5"/>
  <c r="Q233" i="5"/>
  <c r="T232" i="5"/>
  <c r="S232" i="5"/>
  <c r="R232" i="5"/>
  <c r="Q232" i="5"/>
  <c r="T231" i="5"/>
  <c r="S231" i="5"/>
  <c r="R231" i="5"/>
  <c r="Q231" i="5"/>
  <c r="T230" i="5"/>
  <c r="S230" i="5"/>
  <c r="R230" i="5"/>
  <c r="Q230" i="5"/>
  <c r="T229" i="5"/>
  <c r="S229" i="5"/>
  <c r="R229" i="5"/>
  <c r="Q229" i="5"/>
  <c r="T228" i="5"/>
  <c r="S228" i="5"/>
  <c r="R228" i="5"/>
  <c r="Q228" i="5"/>
  <c r="T226" i="5"/>
  <c r="S226" i="5"/>
  <c r="R226" i="5"/>
  <c r="Q226" i="5"/>
  <c r="T225" i="5"/>
  <c r="S225" i="5"/>
  <c r="R225" i="5"/>
  <c r="Q225" i="5"/>
  <c r="T223" i="5"/>
  <c r="S223" i="5"/>
  <c r="R223" i="5"/>
  <c r="Q223" i="5"/>
  <c r="T222" i="5"/>
  <c r="S222" i="5"/>
  <c r="R222" i="5"/>
  <c r="Q222" i="5"/>
  <c r="T217" i="5"/>
  <c r="S217" i="5"/>
  <c r="R217" i="5"/>
  <c r="Q217" i="5"/>
  <c r="T216" i="5"/>
  <c r="S216" i="5"/>
  <c r="R216" i="5"/>
  <c r="Q216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09" i="5"/>
  <c r="S209" i="5"/>
  <c r="R209" i="5"/>
  <c r="Q209" i="5"/>
  <c r="T208" i="5"/>
  <c r="S208" i="5"/>
  <c r="R208" i="5"/>
  <c r="Q208" i="5"/>
  <c r="T207" i="5"/>
  <c r="S207" i="5"/>
  <c r="R207" i="5"/>
  <c r="Q207" i="5"/>
  <c r="T206" i="5"/>
  <c r="S206" i="5"/>
  <c r="R206" i="5"/>
  <c r="Q206" i="5"/>
  <c r="T205" i="5"/>
  <c r="S205" i="5"/>
  <c r="R205" i="5"/>
  <c r="Q205" i="5"/>
  <c r="T204" i="5"/>
  <c r="S204" i="5"/>
  <c r="R204" i="5"/>
  <c r="Q204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5" i="5"/>
  <c r="S195" i="5"/>
  <c r="R195" i="5"/>
  <c r="Q195" i="5"/>
  <c r="T194" i="5"/>
  <c r="S194" i="5"/>
  <c r="R194" i="5"/>
  <c r="Q194" i="5"/>
  <c r="T193" i="5"/>
  <c r="S193" i="5"/>
  <c r="R193" i="5"/>
  <c r="Q193" i="5"/>
  <c r="T190" i="5"/>
  <c r="S190" i="5"/>
  <c r="R190" i="5"/>
  <c r="Q190" i="5"/>
  <c r="T189" i="5"/>
  <c r="S189" i="5"/>
  <c r="R189" i="5"/>
  <c r="Q189" i="5"/>
  <c r="T188" i="5"/>
  <c r="S188" i="5"/>
  <c r="R188" i="5"/>
  <c r="Q188" i="5"/>
  <c r="T186" i="5"/>
  <c r="S186" i="5"/>
  <c r="R186" i="5"/>
  <c r="Q186" i="5"/>
  <c r="T185" i="5"/>
  <c r="S185" i="5"/>
  <c r="R185" i="5"/>
  <c r="Q185" i="5"/>
  <c r="T184" i="5"/>
  <c r="S184" i="5"/>
  <c r="R184" i="5"/>
  <c r="Q184" i="5"/>
  <c r="T183" i="5"/>
  <c r="S183" i="5"/>
  <c r="R183" i="5"/>
  <c r="Q183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7" i="5"/>
  <c r="S177" i="5"/>
  <c r="R177" i="5"/>
  <c r="Q177" i="5"/>
  <c r="T176" i="5"/>
  <c r="S176" i="5"/>
  <c r="R176" i="5"/>
  <c r="Q176" i="5"/>
  <c r="T168" i="5"/>
  <c r="S168" i="5"/>
  <c r="T167" i="5"/>
  <c r="S167" i="5"/>
  <c r="R167" i="5"/>
  <c r="Q167" i="5"/>
  <c r="T166" i="5"/>
  <c r="S166" i="5"/>
  <c r="R166" i="5"/>
  <c r="Q166" i="5"/>
  <c r="T159" i="5"/>
  <c r="S159" i="5"/>
  <c r="T158" i="5"/>
  <c r="S158" i="5"/>
  <c r="R158" i="5"/>
  <c r="Q158" i="5"/>
  <c r="T155" i="5"/>
  <c r="S155" i="5"/>
  <c r="T154" i="5"/>
  <c r="S154" i="5"/>
  <c r="R154" i="5"/>
  <c r="Q154" i="5"/>
  <c r="T153" i="5"/>
  <c r="S153" i="5"/>
  <c r="R153" i="5"/>
  <c r="Q153" i="5"/>
  <c r="T148" i="5"/>
  <c r="S148" i="5"/>
  <c r="R148" i="5"/>
  <c r="Q148" i="5"/>
  <c r="T147" i="5"/>
  <c r="S147" i="5"/>
  <c r="R147" i="5"/>
  <c r="Q147" i="5"/>
  <c r="T146" i="5"/>
  <c r="S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3" i="5"/>
  <c r="S133" i="5"/>
  <c r="R133" i="5"/>
  <c r="Q133" i="5"/>
  <c r="T132" i="5"/>
  <c r="S132" i="5"/>
  <c r="R132" i="5"/>
  <c r="Q132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3" i="5"/>
  <c r="S123" i="5"/>
  <c r="R123" i="5"/>
  <c r="Q123" i="5"/>
  <c r="T122" i="5"/>
  <c r="S122" i="5"/>
  <c r="R122" i="5"/>
  <c r="Q122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7" i="5"/>
  <c r="S107" i="5"/>
  <c r="R107" i="5"/>
  <c r="Q107" i="5"/>
  <c r="T106" i="5"/>
  <c r="S106" i="5"/>
  <c r="R106" i="5"/>
  <c r="Q106" i="5"/>
  <c r="T105" i="5"/>
  <c r="S105" i="5"/>
  <c r="R105" i="5"/>
  <c r="Q105" i="5"/>
  <c r="T104" i="5"/>
  <c r="S104" i="5"/>
  <c r="R104" i="5"/>
  <c r="Q104" i="5"/>
  <c r="T101" i="5"/>
  <c r="S101" i="5"/>
  <c r="T100" i="5"/>
  <c r="S100" i="5"/>
  <c r="R100" i="5"/>
  <c r="Q100" i="5"/>
  <c r="T99" i="5"/>
  <c r="S99" i="5"/>
  <c r="R99" i="5"/>
  <c r="Q99" i="5"/>
  <c r="T98" i="5"/>
  <c r="S98" i="5"/>
  <c r="R98" i="5"/>
  <c r="Q98" i="5"/>
  <c r="T97" i="5"/>
  <c r="S97" i="5"/>
  <c r="R97" i="5"/>
  <c r="Q97" i="5"/>
  <c r="T96" i="5"/>
  <c r="S96" i="5"/>
  <c r="R96" i="5"/>
  <c r="Q96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5" i="5"/>
  <c r="S85" i="5"/>
  <c r="R85" i="5"/>
  <c r="Q85" i="5"/>
  <c r="T84" i="5"/>
  <c r="S84" i="5"/>
  <c r="T83" i="5"/>
  <c r="S83" i="5"/>
  <c r="R83" i="5"/>
  <c r="Q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0" i="5"/>
  <c r="S70" i="5"/>
  <c r="R70" i="5"/>
  <c r="Q70" i="5"/>
  <c r="T69" i="5"/>
  <c r="S69" i="5"/>
  <c r="R69" i="5"/>
  <c r="Q69" i="5"/>
  <c r="T68" i="5"/>
  <c r="S68" i="5"/>
  <c r="T67" i="5"/>
  <c r="S67" i="5"/>
  <c r="R67" i="5"/>
  <c r="Q67" i="5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S59" i="5"/>
  <c r="Q59" i="5"/>
  <c r="T58" i="5"/>
  <c r="S58" i="5"/>
  <c r="R58" i="5"/>
  <c r="Q58" i="5"/>
  <c r="T54" i="5"/>
  <c r="S54" i="5"/>
  <c r="R54" i="5"/>
  <c r="Q54" i="5"/>
  <c r="T53" i="5"/>
  <c r="S53" i="5"/>
  <c r="R53" i="5"/>
  <c r="Q53" i="5"/>
  <c r="T52" i="5"/>
  <c r="S52" i="5"/>
  <c r="R52" i="5"/>
  <c r="Q52" i="5"/>
  <c r="T51" i="5"/>
  <c r="S51" i="5"/>
  <c r="R51" i="5"/>
  <c r="Q51" i="5"/>
  <c r="T48" i="5"/>
  <c r="S48" i="5"/>
  <c r="R48" i="5"/>
  <c r="Q48" i="5"/>
  <c r="T47" i="5"/>
  <c r="S47" i="5"/>
  <c r="R47" i="5"/>
  <c r="Q47" i="5"/>
  <c r="T46" i="5"/>
  <c r="S46" i="5"/>
  <c r="R46" i="5"/>
  <c r="Q46" i="5"/>
  <c r="T45" i="5"/>
  <c r="S45" i="5"/>
  <c r="R45" i="5"/>
  <c r="Q45" i="5"/>
  <c r="T42" i="5"/>
  <c r="S42" i="5"/>
  <c r="R42" i="5"/>
  <c r="Q42" i="5"/>
  <c r="T41" i="5"/>
  <c r="S41" i="5"/>
  <c r="R41" i="5"/>
  <c r="Q41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1" i="5"/>
  <c r="S31" i="5"/>
  <c r="R31" i="5"/>
  <c r="Q31" i="5"/>
  <c r="T30" i="5"/>
  <c r="S30" i="5"/>
  <c r="R30" i="5"/>
  <c r="Q30" i="5"/>
  <c r="T26" i="5"/>
  <c r="S26" i="5"/>
  <c r="R26" i="5"/>
  <c r="Q26" i="5"/>
  <c r="T25" i="5"/>
  <c r="S25" i="5"/>
  <c r="R25" i="5"/>
  <c r="Q25" i="5"/>
  <c r="T24" i="5"/>
  <c r="S24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S20" i="5"/>
  <c r="R20" i="5"/>
  <c r="Q20" i="5"/>
  <c r="S19" i="5"/>
  <c r="Q19" i="5"/>
  <c r="T18" i="5"/>
  <c r="S18" i="5"/>
  <c r="R18" i="5"/>
  <c r="Q18" i="5"/>
  <c r="T15" i="5"/>
  <c r="S15" i="5"/>
  <c r="R15" i="5"/>
  <c r="Q15" i="5"/>
  <c r="T14" i="5"/>
  <c r="S14" i="5"/>
  <c r="R14" i="5"/>
  <c r="Q14" i="5"/>
  <c r="T13" i="5"/>
  <c r="S13" i="5"/>
  <c r="R13" i="5"/>
  <c r="Q13" i="5"/>
  <c r="T12" i="5"/>
  <c r="S12" i="5"/>
  <c r="R12" i="5"/>
  <c r="Q12" i="5"/>
  <c r="O169" i="5"/>
  <c r="O170" i="5" s="1"/>
  <c r="T170" i="5" s="1"/>
  <c r="N169" i="5"/>
  <c r="N170" i="5" s="1"/>
  <c r="M169" i="5"/>
  <c r="M170" i="5" s="1"/>
  <c r="L169" i="5"/>
  <c r="L170" i="5" s="1"/>
  <c r="Q170" i="5" s="1"/>
  <c r="J169" i="5"/>
  <c r="J170" i="5" s="1"/>
  <c r="I169" i="5"/>
  <c r="I170" i="5" s="1"/>
  <c r="S170" i="5" s="1"/>
  <c r="H169" i="5"/>
  <c r="H170" i="5" s="1"/>
  <c r="R170" i="5" s="1"/>
  <c r="G169" i="5"/>
  <c r="G170" i="5" s="1"/>
  <c r="E169" i="5"/>
  <c r="E170" i="5" s="1"/>
  <c r="D169" i="5"/>
  <c r="D170" i="5" s="1"/>
  <c r="C169" i="5"/>
  <c r="C170" i="5" s="1"/>
  <c r="B169" i="5"/>
  <c r="B170" i="5" s="1"/>
  <c r="O149" i="5"/>
  <c r="N149" i="5"/>
  <c r="M149" i="5"/>
  <c r="L149" i="5"/>
  <c r="J149" i="5"/>
  <c r="T149" i="5" s="1"/>
  <c r="I149" i="5"/>
  <c r="H149" i="5"/>
  <c r="G149" i="5"/>
  <c r="E149" i="5"/>
  <c r="D149" i="5"/>
  <c r="C149" i="5"/>
  <c r="B149" i="5"/>
  <c r="O71" i="5"/>
  <c r="N71" i="5"/>
  <c r="M71" i="5"/>
  <c r="L71" i="5"/>
  <c r="J71" i="5"/>
  <c r="I71" i="5"/>
  <c r="S71" i="5" s="1"/>
  <c r="H71" i="5"/>
  <c r="R71" i="5" s="1"/>
  <c r="G71" i="5"/>
  <c r="E71" i="5"/>
  <c r="D71" i="5"/>
  <c r="C71" i="5"/>
  <c r="B71" i="5"/>
  <c r="T71" i="5" l="1"/>
  <c r="R149" i="5"/>
  <c r="S149" i="5"/>
  <c r="Q71" i="5"/>
  <c r="Q149" i="5"/>
  <c r="T169" i="5"/>
  <c r="Q169" i="5"/>
  <c r="S169" i="5"/>
  <c r="R169" i="5"/>
  <c r="L33" i="2"/>
  <c r="K33" i="2"/>
  <c r="M33" i="2" s="1"/>
  <c r="L32" i="2"/>
  <c r="M32" i="2" s="1"/>
  <c r="K32" i="2"/>
  <c r="L31" i="2"/>
  <c r="M31" i="2" s="1"/>
  <c r="K31" i="2"/>
  <c r="L30" i="2"/>
  <c r="M30" i="2" s="1"/>
  <c r="K30" i="2"/>
  <c r="L29" i="2"/>
  <c r="M29" i="2" s="1"/>
  <c r="K29" i="2"/>
  <c r="M28" i="2"/>
  <c r="L28" i="2"/>
  <c r="K28" i="2"/>
  <c r="M27" i="2"/>
  <c r="L27" i="2"/>
  <c r="K27" i="2"/>
  <c r="L25" i="2"/>
  <c r="K25" i="2"/>
  <c r="M25" i="2" s="1"/>
  <c r="L24" i="2"/>
  <c r="M24" i="2" s="1"/>
  <c r="K24" i="2"/>
  <c r="L23" i="2"/>
  <c r="M23" i="2" s="1"/>
  <c r="K23" i="2"/>
  <c r="L21" i="2"/>
  <c r="M21" i="2" s="1"/>
  <c r="K21" i="2"/>
  <c r="M20" i="2"/>
  <c r="L20" i="2"/>
  <c r="K20" i="2"/>
  <c r="M19" i="2"/>
  <c r="L19" i="2"/>
  <c r="K19" i="2"/>
  <c r="L18" i="2"/>
  <c r="K18" i="2"/>
  <c r="M18" i="2" s="1"/>
  <c r="L16" i="2"/>
  <c r="M16" i="2" s="1"/>
  <c r="K16" i="2"/>
  <c r="L15" i="2"/>
  <c r="M15" i="2" s="1"/>
  <c r="K15" i="2"/>
  <c r="L14" i="2"/>
  <c r="M14" i="2" s="1"/>
  <c r="K14" i="2"/>
  <c r="M11" i="2"/>
  <c r="L11" i="2"/>
  <c r="K11" i="2"/>
  <c r="L10" i="2"/>
  <c r="K10" i="2"/>
  <c r="M10" i="2" s="1"/>
  <c r="L9" i="2"/>
  <c r="K9" i="2"/>
  <c r="M9" i="2" s="1"/>
  <c r="M8" i="2"/>
  <c r="L8" i="2"/>
  <c r="K8" i="2"/>
  <c r="J32" i="2"/>
  <c r="J31" i="2"/>
  <c r="J29" i="2"/>
  <c r="J28" i="2"/>
  <c r="J27" i="2"/>
  <c r="J25" i="2"/>
  <c r="J24" i="2"/>
  <c r="J23" i="2"/>
  <c r="J21" i="2"/>
  <c r="J20" i="2"/>
  <c r="J19" i="2"/>
  <c r="J18" i="2"/>
  <c r="J16" i="2"/>
  <c r="J15" i="2"/>
  <c r="J14" i="2"/>
  <c r="J11" i="2"/>
  <c r="J10" i="2"/>
  <c r="J9" i="2"/>
  <c r="J8" i="2"/>
  <c r="G32" i="2"/>
  <c r="G31" i="2"/>
  <c r="G30" i="2"/>
  <c r="G29" i="2"/>
  <c r="G28" i="2"/>
  <c r="G27" i="2"/>
  <c r="G25" i="2"/>
  <c r="G24" i="2"/>
  <c r="G23" i="2"/>
  <c r="G21" i="2"/>
  <c r="G20" i="2"/>
  <c r="G19" i="2"/>
  <c r="G18" i="2"/>
  <c r="G16" i="2"/>
  <c r="G15" i="2"/>
  <c r="G14" i="2"/>
  <c r="G11" i="2"/>
  <c r="G10" i="2"/>
  <c r="G9" i="2"/>
  <c r="G8" i="2"/>
  <c r="D32" i="2"/>
  <c r="D31" i="2"/>
  <c r="D30" i="2"/>
  <c r="D29" i="2"/>
  <c r="D28" i="2"/>
  <c r="D27" i="2"/>
  <c r="D25" i="2"/>
  <c r="D24" i="2"/>
  <c r="D23" i="2"/>
  <c r="D21" i="2"/>
  <c r="D20" i="2"/>
  <c r="D19" i="2"/>
  <c r="D18" i="2"/>
  <c r="D16" i="2"/>
  <c r="D15" i="2"/>
  <c r="D14" i="2"/>
  <c r="D11" i="2"/>
  <c r="D10" i="2"/>
  <c r="D9" i="2"/>
  <c r="D8" i="2"/>
  <c r="C160" i="5" l="1"/>
  <c r="D160" i="5"/>
  <c r="E160" i="5"/>
  <c r="G160" i="5"/>
  <c r="H160" i="5"/>
  <c r="I160" i="5"/>
  <c r="J160" i="5"/>
  <c r="T160" i="5" s="1"/>
  <c r="L160" i="5"/>
  <c r="Q160" i="5" s="1"/>
  <c r="M160" i="5"/>
  <c r="N160" i="5"/>
  <c r="O160" i="5"/>
  <c r="B160" i="5"/>
  <c r="C156" i="5"/>
  <c r="D156" i="5"/>
  <c r="E156" i="5"/>
  <c r="G156" i="5"/>
  <c r="H156" i="5"/>
  <c r="I156" i="5"/>
  <c r="J156" i="5"/>
  <c r="L156" i="5"/>
  <c r="M156" i="5"/>
  <c r="N156" i="5"/>
  <c r="O156" i="5"/>
  <c r="B156" i="5"/>
  <c r="C102" i="5"/>
  <c r="D102" i="5"/>
  <c r="E102" i="5"/>
  <c r="G102" i="5"/>
  <c r="H102" i="5"/>
  <c r="I102" i="5"/>
  <c r="J102" i="5"/>
  <c r="T102" i="5" s="1"/>
  <c r="L102" i="5"/>
  <c r="Q102" i="5" s="1"/>
  <c r="M102" i="5"/>
  <c r="N102" i="5"/>
  <c r="O102" i="5"/>
  <c r="B102" i="5"/>
  <c r="C86" i="5"/>
  <c r="D86" i="5"/>
  <c r="E86" i="5"/>
  <c r="G86" i="5"/>
  <c r="H86" i="5"/>
  <c r="I86" i="5"/>
  <c r="J86" i="5"/>
  <c r="L86" i="5"/>
  <c r="M86" i="5"/>
  <c r="N86" i="5"/>
  <c r="O86" i="5"/>
  <c r="B86" i="5"/>
  <c r="C27" i="5"/>
  <c r="C55" i="5" s="1"/>
  <c r="D27" i="5"/>
  <c r="D55" i="5" s="1"/>
  <c r="E27" i="5"/>
  <c r="E55" i="5" s="1"/>
  <c r="G27" i="5"/>
  <c r="G55" i="5" s="1"/>
  <c r="H27" i="5"/>
  <c r="I27" i="5"/>
  <c r="J27" i="5"/>
  <c r="L27" i="5"/>
  <c r="M27" i="5"/>
  <c r="M55" i="5" s="1"/>
  <c r="N27" i="5"/>
  <c r="N55" i="5" s="1"/>
  <c r="O27" i="5"/>
  <c r="O55" i="5" s="1"/>
  <c r="B27" i="5"/>
  <c r="B55" i="5" s="1"/>
  <c r="B33" i="2"/>
  <c r="C33" i="2"/>
  <c r="D33" i="2" s="1"/>
  <c r="E33" i="2"/>
  <c r="F33" i="2"/>
  <c r="G33" i="2" s="1"/>
  <c r="H33" i="2"/>
  <c r="I33" i="2"/>
  <c r="J33" i="2" s="1"/>
  <c r="S102" i="5" l="1"/>
  <c r="S160" i="5"/>
  <c r="R102" i="5"/>
  <c r="R160" i="5"/>
  <c r="L55" i="5"/>
  <c r="Q55" i="5" s="1"/>
  <c r="Q27" i="5"/>
  <c r="J55" i="5"/>
  <c r="T55" i="5" s="1"/>
  <c r="T27" i="5"/>
  <c r="H55" i="5"/>
  <c r="R55" i="5" s="1"/>
  <c r="R27" i="5"/>
  <c r="Q86" i="5"/>
  <c r="Q156" i="5"/>
  <c r="T86" i="5"/>
  <c r="T156" i="5"/>
  <c r="S86" i="5"/>
  <c r="S156" i="5"/>
  <c r="I55" i="5"/>
  <c r="S55" i="5" s="1"/>
  <c r="S27" i="5"/>
  <c r="R86" i="5"/>
  <c r="R156" i="5"/>
  <c r="E161" i="5"/>
  <c r="B129" i="5"/>
  <c r="G129" i="5"/>
  <c r="J129" i="5"/>
  <c r="T129" i="5" s="1"/>
  <c r="J161" i="5"/>
  <c r="I129" i="5"/>
  <c r="I161" i="5"/>
  <c r="D161" i="5"/>
  <c r="H129" i="5"/>
  <c r="N129" i="5"/>
  <c r="D129" i="5"/>
  <c r="N161" i="5"/>
  <c r="O129" i="5"/>
  <c r="E129" i="5"/>
  <c r="O161" i="5"/>
  <c r="C161" i="5"/>
  <c r="L161" i="5"/>
  <c r="M161" i="5"/>
  <c r="H161" i="5"/>
  <c r="R161" i="5" s="1"/>
  <c r="G161" i="5"/>
  <c r="G162" i="5" s="1"/>
  <c r="G372" i="5" s="1"/>
  <c r="B161" i="5"/>
  <c r="M129" i="5"/>
  <c r="L129" i="5"/>
  <c r="Q129" i="5" s="1"/>
  <c r="C129" i="5"/>
  <c r="C162" i="5" s="1"/>
  <c r="C372" i="5" s="1"/>
  <c r="Q161" i="5" l="1"/>
  <c r="S161" i="5"/>
  <c r="S129" i="5"/>
  <c r="J162" i="5"/>
  <c r="T161" i="5"/>
  <c r="R129" i="5"/>
  <c r="E162" i="5"/>
  <c r="E372" i="5" s="1"/>
  <c r="D162" i="5"/>
  <c r="D372" i="5" s="1"/>
  <c r="B162" i="5"/>
  <c r="B372" i="5" s="1"/>
  <c r="O162" i="5"/>
  <c r="O372" i="5" s="1"/>
  <c r="I162" i="5"/>
  <c r="H162" i="5"/>
  <c r="N162" i="5"/>
  <c r="N372" i="5" s="1"/>
  <c r="L162" i="5"/>
  <c r="M162" i="5"/>
  <c r="M372" i="5" s="1"/>
  <c r="I372" i="5" l="1"/>
  <c r="S372" i="5" s="1"/>
  <c r="S162" i="5"/>
  <c r="L372" i="5"/>
  <c r="Q372" i="5" s="1"/>
  <c r="Q162" i="5"/>
  <c r="H372" i="5"/>
  <c r="R372" i="5" s="1"/>
  <c r="R162" i="5"/>
  <c r="J372" i="5"/>
  <c r="T372" i="5" s="1"/>
  <c r="T162" i="5"/>
</calcChain>
</file>

<file path=xl/connections.xml><?xml version="1.0" encoding="utf-8"?>
<connections xmlns="http://schemas.openxmlformats.org/spreadsheetml/2006/main">
  <connection id="1" keepAlive="1" name="Query - Page001" description="Connection to the 'Page001' query in the workbook." type="5" refreshedVersion="0" background="1" saveData="1">
    <dbPr connection="Provider=Microsoft.Mashup.OleDb.1;Data Source=$Workbook$;Location=Page001;Extended Properties=&quot;&quot;" command="SELECT * FROM [Page001]"/>
  </connection>
</connections>
</file>

<file path=xl/sharedStrings.xml><?xml version="1.0" encoding="utf-8"?>
<sst xmlns="http://schemas.openxmlformats.org/spreadsheetml/2006/main" count="807" uniqueCount="337">
  <si>
    <t>(Number of Vehicles)</t>
  </si>
  <si>
    <t>Category</t>
  </si>
  <si>
    <t>Production</t>
  </si>
  <si>
    <t>Domestic Sales</t>
  </si>
  <si>
    <t>Exports</t>
  </si>
  <si>
    <t>Segment/Subsegment</t>
  </si>
  <si>
    <t>April-June</t>
  </si>
  <si>
    <t>Passenger Cars</t>
  </si>
  <si>
    <t>Utility Vehicles(UVs)</t>
  </si>
  <si>
    <t>Vans</t>
  </si>
  <si>
    <t>Total 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</si>
  <si>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</si>
  <si>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</si>
  <si>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</si>
  <si>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</si>
  <si>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</si>
  <si>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</si>
  <si>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 Commercial Vehicles (CVs)</t>
  </si>
  <si>
    <t>Total   Three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</si>
  <si>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</si>
  <si>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</si>
  <si>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</si>
  <si>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</si>
  <si>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</si>
  <si>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</si>
  <si>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</si>
  <si>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</si>
  <si>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For the month of</t>
  </si>
  <si>
    <t>Cumulative</t>
  </si>
  <si>
    <t>June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</si>
  <si>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</si>
  <si>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</si>
  <si>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</si>
  <si>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</si>
  <si>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</si>
  <si>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</si>
  <si>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</si>
  <si>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</si>
  <si>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</si>
  <si>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</si>
  <si>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</si>
  <si>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</si>
  <si>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</si>
  <si>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</si>
  <si>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</si>
  <si>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</si>
  <si>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</si>
  <si>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</si>
  <si>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</si>
  <si>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</si>
  <si>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</si>
  <si>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Piaggio Vehicles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</si>
  <si>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</si>
  <si>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</si>
  <si>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</si>
  <si>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</si>
  <si>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</si>
  <si>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</si>
  <si>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</si>
  <si>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</si>
  <si>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</si>
  <si>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</si>
  <si>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</si>
  <si>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</si>
  <si>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</si>
  <si>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</si>
  <si>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</si>
  <si>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</si>
  <si>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</si>
  <si>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</si>
  <si>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</si>
  <si>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</si>
  <si>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</si>
  <si>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D: Electric Two Wheelers</t>
  </si>
  <si>
    <t>Total D: Electric Two Wheelers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</si>
  <si>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</si>
  <si>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</si>
  <si>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</si>
  <si>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</si>
  <si>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</si>
  <si>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</si>
  <si>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</si>
  <si>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</si>
  <si>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</si>
  <si>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</si>
  <si>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</si>
  <si>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</si>
  <si>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</si>
  <si>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</si>
  <si>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</si>
  <si>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</si>
  <si>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</si>
  <si>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</si>
  <si>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</si>
  <si>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</si>
  <si>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</si>
  <si>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</si>
  <si>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</si>
  <si>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</si>
  <si>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</si>
  <si>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</si>
  <si>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</si>
  <si>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</si>
  <si>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</si>
  <si>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</si>
  <si>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</si>
  <si>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</si>
  <si>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</si>
  <si>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</si>
  <si>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</si>
  <si>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</si>
  <si>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</si>
  <si>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</si>
  <si>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</si>
  <si>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</si>
  <si>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</si>
  <si>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</si>
  <si>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</si>
  <si>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</si>
  <si>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</si>
  <si>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</si>
  <si>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</si>
  <si>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</si>
  <si>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</si>
  <si>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Hyundai Motor India Ltd (Creta)</t>
  </si>
  <si>
    <t>Kia Motors India Pvt Ltd (Seltos)</t>
  </si>
  <si>
    <t>Nissan Motor India Pvt Ltd (Kicks)</t>
  </si>
  <si>
    <t>Renault India Pvt Ltd (Duster)</t>
  </si>
  <si>
    <t>Volkswagen India Pvt Ltd (T-Roc)</t>
  </si>
  <si>
    <t>Total UV1</t>
  </si>
  <si>
    <t>UV2 : Length between 4400 - 4700 mm &amp; Price &lt;20 Lakhs</t>
  </si>
  <si>
    <t>Honda Cars India Ltd (BR-V)</t>
  </si>
  <si>
    <t>Hyundai Motor India Ltd (Alcazar)</t>
  </si>
  <si>
    <t>Mahindra &amp; Mahindra Ltd (Marazzo,Scorpio,Xuv500)</t>
  </si>
  <si>
    <t>MG Motor India Pvt Ltd (Hector)</t>
  </si>
  <si>
    <t>Total UV2</t>
  </si>
  <si>
    <t>UV3 : Length &gt;4700 mm &amp; Price &lt;20 Lakhs</t>
  </si>
  <si>
    <t>Force Motors Ltd (Trax)</t>
  </si>
  <si>
    <t>Isuzu Motors India Pvt Ltd (,Hi-Lander 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</si>
  <si>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</si>
  <si>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</si>
  <si>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</si>
  <si>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</si>
  <si>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Force Motors Ltd (Gurkha)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</si>
  <si>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</si>
  <si>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</si>
  <si>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</si>
  <si>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</si>
  <si>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</si>
  <si>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</si>
  <si>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</si>
  <si>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</si>
  <si>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</si>
  <si>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</si>
  <si>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</si>
  <si>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</si>
  <si>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</si>
  <si>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</si>
  <si>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 AllSpace)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</si>
  <si>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</si>
  <si>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</si>
  <si>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</si>
  <si>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</si>
  <si>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</si>
  <si>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</si>
  <si>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</si>
  <si>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</si>
  <si>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</si>
  <si>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</si>
  <si>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Total Passenger Vehicles (PVs)</t>
  </si>
  <si>
    <t>Total C1</t>
  </si>
  <si>
    <t>Total D2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</si>
  <si>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</si>
  <si>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</si>
  <si>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</si>
  <si>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</si>
  <si>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</si>
  <si>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</si>
  <si>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3P 200)</t>
  </si>
  <si>
    <t>Bajaj Auto Ltd (Maxima,RE)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</si>
  <si>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</si>
  <si>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</si>
  <si>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</si>
  <si>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</si>
  <si>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</si>
  <si>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</si>
  <si>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</si>
  <si>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</si>
  <si>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</si>
  <si>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</si>
  <si>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</si>
  <si>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</si>
  <si>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</si>
  <si>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Piaggio Vehicles Pvt Ltd (Ape Xtra)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</si>
  <si>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</si>
  <si>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</si>
  <si>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</si>
  <si>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</si>
  <si>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</si>
  <si>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</si>
  <si>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</si>
  <si>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</si>
  <si>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</si>
  <si>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</si>
  <si>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</si>
  <si>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</si>
  <si>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</si>
  <si>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</si>
  <si>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</si>
  <si>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</si>
  <si>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Piaggio Vehicles Pvt Ltd (Aprilia SR160)</t>
  </si>
  <si>
    <t>Total A5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</si>
  <si>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</si>
  <si>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</si>
  <si>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</si>
  <si>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</si>
  <si>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</si>
  <si>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</si>
  <si>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</si>
  <si>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</si>
  <si>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</si>
  <si>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</si>
  <si>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</si>
  <si>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</si>
  <si>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</si>
  <si>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</si>
  <si>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</si>
  <si>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</si>
  <si>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</si>
  <si>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</si>
  <si>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</si>
  <si>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</si>
  <si>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</si>
  <si>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</si>
  <si>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</si>
  <si>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</si>
  <si>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</si>
  <si>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</si>
  <si>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</si>
  <si>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</si>
  <si>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</si>
  <si>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</si>
  <si>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</si>
  <si>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</si>
  <si>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</si>
  <si>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</si>
  <si>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</si>
  <si>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</si>
  <si>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</si>
  <si>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</si>
  <si>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</si>
  <si>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</si>
  <si>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</si>
  <si>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</si>
  <si>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</si>
  <si>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</si>
  <si>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</si>
  <si>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</si>
  <si>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</si>
  <si>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</si>
  <si>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</si>
  <si>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</si>
  <si>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</si>
  <si>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</si>
  <si>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</si>
  <si>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</si>
  <si>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S,W800,Z650)</t>
  </si>
  <si>
    <t>Royal-Enfield (Unit of Eicher Motors) (650 Twin)</t>
  </si>
  <si>
    <t>Suzuki Motorcycle India Pvt Ltd (DL650XA)</t>
  </si>
  <si>
    <t>Triumph Motorcycles India Pvt Ltd (Street Triple,Street Triple RS,Trident)</t>
  </si>
  <si>
    <t>Total B9</t>
  </si>
  <si>
    <t>B10: Engine Capacity &gt;800 cc but less than equal to 1000 cc</t>
  </si>
  <si>
    <t>H-D Motor Company India Pvt Ltd (883 Iron)</t>
  </si>
  <si>
    <t>Honda Motorcycle &amp; Scooter India Pvt Ltd (CB 1000R)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</si>
  <si>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</si>
  <si>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</si>
  <si>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</si>
  <si>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</si>
  <si>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</si>
  <si>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</si>
  <si>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</si>
  <si>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</si>
  <si>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T120,Speed Triple,Speed Twin)</t>
  </si>
  <si>
    <t>Total B11</t>
  </si>
  <si>
    <t>B12: Engine Capacity &gt;1600 cc</t>
  </si>
  <si>
    <t>H-D Motor Company India Pvt Ltd (Fat Boy,Low Rider)</t>
  </si>
  <si>
    <t>Honda Motorcycle &amp; Scooter India Pvt Ltd (GL1800)</t>
  </si>
  <si>
    <t>Triumph Motorcycles India Pvt Ltd (Rocket III,Rocket III R)</t>
  </si>
  <si>
    <t>Total B12</t>
  </si>
  <si>
    <t>C:Moped: More than 75 cc  to 100 and with fixed transmission Ratio, Big wheel size – more than 12”</t>
  </si>
  <si>
    <t>C1:Engine capacity &lt;=100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</si>
  <si>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</si>
  <si>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</si>
  <si>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</si>
  <si>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</si>
  <si>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</si>
  <si>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</si>
  <si>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</si>
  <si>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2020-21</t>
  </si>
  <si>
    <t>2021-22</t>
  </si>
  <si>
    <r>
      <t>(</t>
    </r>
    <r>
      <rPr>
        <sz val="10"/>
        <rFont val="Arial"/>
        <family val="2"/>
      </rPr>
      <t>Number of Vehicles)</t>
    </r>
  </si>
  <si>
    <t>Passenger Vehicles (PVs)</t>
  </si>
  <si>
    <t>Three Wheelers</t>
  </si>
  <si>
    <t>Two Wheelers</t>
  </si>
  <si>
    <t xml:space="preserve">Summary Report: Cumulative Production, Domestic Sales &amp; Exports data for the period of April-June 2021 </t>
  </si>
  <si>
    <t>Total B: Motorcycle/Step-Throughs</t>
  </si>
  <si>
    <t>Sub-segment &amp; Company wise Production, Domestic Sales &amp; Exports Report for the month of June 2021 and Cumulative for April-June 2021</t>
  </si>
  <si>
    <t>NA</t>
  </si>
  <si>
    <t>Maruti Suzuki India Ltd (Alto,Spresso)</t>
  </si>
  <si>
    <t>Maruti Suzuki India Ltd (OEM Model#,Baleno,Celerio,DZIRE,IGNIS,Wagon R,Swift)</t>
  </si>
  <si>
    <t>N</t>
  </si>
  <si>
    <t>Passenger Vehicles (PVs)*</t>
  </si>
  <si>
    <t>-</t>
  </si>
  <si>
    <t>Society of Indian Automobile Manufacturers ( 14/07/2021)</t>
  </si>
  <si>
    <t>Commercial Vehicles (CVs)**</t>
  </si>
  <si>
    <t>* BMW, Mercedes and Volvo Auto data is not available</t>
  </si>
  <si>
    <t>** Daimler &amp; Scania data is not available</t>
  </si>
  <si>
    <t>NA=Not Available</t>
  </si>
  <si>
    <t>A5 : Engine capacity &gt;150 CC but less than or equal to 200 CC</t>
  </si>
  <si>
    <t>Tata Motors Ltd*</t>
  </si>
  <si>
    <t>*Only Cumulative data is available</t>
  </si>
  <si>
    <t>Maruti Suzuki India Ltd (Ciaz)</t>
  </si>
  <si>
    <t>Maruti Suzuki India Ltd (Ertiga,S-Cross)</t>
  </si>
  <si>
    <t>Maruti Suzuki India Ltd (XL6)</t>
  </si>
  <si>
    <t>Maruti Suzuki India Ltd (Eeco)</t>
  </si>
  <si>
    <t>Tata Motors Ltd* (Altroz,Tiago,Tigor)</t>
  </si>
  <si>
    <t>#Only production volume of OEM Model is reported by Maruti Suzuki India Limited.  </t>
  </si>
  <si>
    <t>NA= Not Available</t>
  </si>
  <si>
    <t>Tata Motors Ltd* (Nexon)</t>
  </si>
  <si>
    <t>Tata Motors Ltd* (Harrier,Safari)</t>
  </si>
  <si>
    <t>Tata Motors Ltd* (Magic Express)</t>
  </si>
  <si>
    <t>Tata Motors Ltd* (Magic Iris)</t>
  </si>
  <si>
    <t>Maruti Suzuki India Ltd ((Gypsy, OEM Model #,VITARA BREZZA))</t>
  </si>
  <si>
    <t>% Gr</t>
  </si>
  <si>
    <t>Sales (Domestic+Export)</t>
  </si>
  <si>
    <t>Sales (Domestic+Exports)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</si>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</sst>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3" fillId="0" borderId="0" xfId="0" applyFont="1" applyAlignment="1"/>
    <xf numFmtId="0" fontId="5" fillId="0" borderId="2" xfId="0" applyFont="1" applyBorder="1" applyAlignment="1" applyProtection="1">
      <alignment horizontal="right" vertical="top" readingOrder="1"/>
      <protection locked="0"/>
    </xf>
    <xf numFmtId="0" fontId="3" fillId="0" borderId="0" xfId="2"/>
    <xf numFmtId="0" fontId="5" fillId="0" borderId="0" xfId="0" applyFont="1" applyBorder="1" applyAlignment="1" applyProtection="1">
      <alignment horizontal="right" vertical="top" readingOrder="1"/>
      <protection locked="0"/>
    </xf>
    <xf numFmtId="0" fontId="6" fillId="0" borderId="8" xfId="2" applyFont="1" applyBorder="1" applyAlignment="1" applyProtection="1">
      <alignment horizontal="center" vertical="top" readingOrder="1"/>
      <protection locked="0"/>
    </xf>
    <xf numFmtId="0" fontId="4" fillId="0" borderId="3" xfId="0" applyFont="1" applyBorder="1" applyAlignment="1" applyProtection="1">
      <alignment vertical="top" readingOrder="1"/>
      <protection locked="0"/>
    </xf>
    <xf numFmtId="0" fontId="5" fillId="0" borderId="3" xfId="0" applyFont="1" applyBorder="1" applyAlignment="1" applyProtection="1">
      <alignment vertical="top" readingOrder="1"/>
      <protection locked="0"/>
    </xf>
    <xf numFmtId="0" fontId="5" fillId="0" borderId="10" xfId="0" applyFont="1" applyBorder="1" applyAlignment="1" applyProtection="1">
      <alignment horizontal="right" vertical="top" readingOrder="1"/>
      <protection locked="0"/>
    </xf>
    <xf numFmtId="0" fontId="5" fillId="0" borderId="11" xfId="0" applyFont="1" applyBorder="1" applyAlignment="1" applyProtection="1">
      <alignment horizontal="right" vertical="top" readingOrder="1"/>
      <protection locked="0"/>
    </xf>
    <xf numFmtId="0" fontId="4" fillId="0" borderId="4" xfId="0" applyFont="1" applyBorder="1" applyAlignment="1" applyProtection="1">
      <alignment vertical="top" readingOrder="1"/>
      <protection locked="0"/>
    </xf>
    <xf numFmtId="165" fontId="5" fillId="0" borderId="2" xfId="1" applyNumberFormat="1" applyFont="1" applyBorder="1" applyAlignment="1" applyProtection="1">
      <alignment horizontal="right" vertical="top" readingOrder="1"/>
      <protection locked="0"/>
    </xf>
    <xf numFmtId="165" fontId="5" fillId="0" borderId="10" xfId="1" applyNumberFormat="1" applyFont="1" applyBorder="1" applyAlignment="1" applyProtection="1">
      <alignment horizontal="right" vertical="top" readingOrder="1"/>
      <protection locked="0"/>
    </xf>
    <xf numFmtId="165" fontId="5" fillId="0" borderId="11" xfId="1" applyNumberFormat="1" applyFont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Border="1" applyAlignment="1" applyProtection="1">
      <alignment horizontal="right" vertical="top" readingOrder="1"/>
      <protection locked="0"/>
    </xf>
    <xf numFmtId="165" fontId="4" fillId="0" borderId="4" xfId="1" applyNumberFormat="1" applyFont="1" applyBorder="1" applyAlignment="1" applyProtection="1">
      <alignment horizontal="right" vertical="top" readingOrder="1"/>
      <protection locked="0"/>
    </xf>
    <xf numFmtId="165" fontId="4" fillId="0" borderId="5" xfId="1" applyNumberFormat="1" applyFont="1" applyBorder="1" applyAlignment="1" applyProtection="1">
      <alignment horizontal="right" vertical="top" readingOrder="1"/>
      <protection locked="0"/>
    </xf>
    <xf numFmtId="165" fontId="4" fillId="0" borderId="6" xfId="1" applyNumberFormat="1" applyFont="1" applyBorder="1" applyAlignment="1" applyProtection="1">
      <alignment horizontal="right" vertical="top" readingOrder="1"/>
      <protection locked="0"/>
    </xf>
    <xf numFmtId="0" fontId="3" fillId="0" borderId="0" xfId="0" applyFont="1" applyAlignment="1"/>
    <xf numFmtId="0" fontId="2" fillId="0" borderId="10" xfId="0" applyFont="1" applyFill="1" applyBorder="1" applyAlignment="1" applyProtection="1">
      <alignment vertical="top" readingOrder="1"/>
      <protection locked="0"/>
    </xf>
    <xf numFmtId="0" fontId="2" fillId="0" borderId="0" xfId="0" applyFont="1" applyFill="1" applyBorder="1" applyAlignment="1" applyProtection="1">
      <alignment vertical="top" readingOrder="1"/>
      <protection locked="0"/>
    </xf>
    <xf numFmtId="0" fontId="2" fillId="0" borderId="11" xfId="0" applyFont="1" applyFill="1" applyBorder="1" applyAlignment="1" applyProtection="1">
      <alignment vertical="top" readingOrder="1"/>
      <protection locked="0"/>
    </xf>
    <xf numFmtId="0" fontId="2" fillId="0" borderId="0" xfId="0" applyFont="1" applyFill="1" applyAlignment="1"/>
    <xf numFmtId="165" fontId="2" fillId="0" borderId="1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1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1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10" xfId="1" applyNumberFormat="1" applyFont="1" applyFill="1" applyBorder="1" applyAlignment="1" applyProtection="1">
      <alignment vertical="top" readingOrder="1"/>
      <protection locked="0"/>
    </xf>
    <xf numFmtId="165" fontId="2" fillId="0" borderId="0" xfId="1" applyNumberFormat="1" applyFont="1" applyFill="1" applyBorder="1" applyAlignment="1" applyProtection="1">
      <alignment vertical="top" readingOrder="1"/>
      <protection locked="0"/>
    </xf>
    <xf numFmtId="165" fontId="2" fillId="0" borderId="11" xfId="1" applyNumberFormat="1" applyFont="1" applyFill="1" applyBorder="1" applyAlignment="1" applyProtection="1">
      <alignment vertical="top" readingOrder="1"/>
      <protection locked="0"/>
    </xf>
    <xf numFmtId="165" fontId="6" fillId="0" borderId="13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7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12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0" xfId="0" applyFont="1" applyFill="1" applyBorder="1" applyAlignment="1" applyProtection="1">
      <alignment vertical="top" readingOrder="1"/>
      <protection locked="0"/>
    </xf>
    <xf numFmtId="0" fontId="2" fillId="0" borderId="0" xfId="0" applyFont="1" applyFill="1" applyBorder="1" applyAlignment="1"/>
    <xf numFmtId="0" fontId="6" fillId="0" borderId="13" xfId="0" applyFont="1" applyFill="1" applyBorder="1" applyAlignment="1" applyProtection="1">
      <alignment vertical="top" readingOrder="1"/>
      <protection locked="0"/>
    </xf>
    <xf numFmtId="0" fontId="6" fillId="0" borderId="0" xfId="0" applyFont="1" applyFill="1" applyBorder="1" applyAlignment="1" applyProtection="1">
      <alignment vertical="top" readingOrder="1"/>
      <protection locked="0"/>
    </xf>
    <xf numFmtId="0" fontId="6" fillId="0" borderId="17" xfId="2" applyFont="1" applyFill="1" applyBorder="1" applyAlignment="1" applyProtection="1">
      <alignment horizontal="center" vertical="top" readingOrder="1"/>
      <protection locked="0"/>
    </xf>
    <xf numFmtId="0" fontId="6" fillId="0" borderId="14" xfId="2" applyFont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Alignment="1"/>
    <xf numFmtId="0" fontId="6" fillId="0" borderId="14" xfId="2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0" fontId="2" fillId="0" borderId="22" xfId="0" applyFont="1" applyFill="1" applyBorder="1" applyAlignment="1" applyProtection="1">
      <alignment vertical="top" readingOrder="1"/>
      <protection locked="0"/>
    </xf>
    <xf numFmtId="165" fontId="4" fillId="0" borderId="0" xfId="5" applyNumberFormat="1" applyFont="1" applyFill="1" applyBorder="1" applyAlignment="1" applyProtection="1">
      <alignment horizontal="right" vertical="top" readingOrder="1"/>
      <protection locked="0"/>
    </xf>
    <xf numFmtId="165" fontId="10" fillId="0" borderId="0" xfId="5" applyNumberFormat="1" applyFont="1" applyFill="1" applyBorder="1" applyAlignment="1" applyProtection="1">
      <alignment horizontal="right" vertical="top" readingOrder="1"/>
      <protection locked="0"/>
    </xf>
    <xf numFmtId="165" fontId="4" fillId="0" borderId="11" xfId="5" applyNumberFormat="1" applyFont="1" applyFill="1" applyBorder="1" applyAlignment="1" applyProtection="1">
      <alignment horizontal="right" vertical="top" readingOrder="1"/>
      <protection locked="0"/>
    </xf>
    <xf numFmtId="0" fontId="6" fillId="0" borderId="24" xfId="0" applyFont="1" applyFill="1" applyBorder="1" applyAlignment="1" applyProtection="1">
      <alignment vertical="top" readingOrder="1"/>
      <protection locked="0"/>
    </xf>
    <xf numFmtId="0" fontId="6" fillId="0" borderId="25" xfId="0" applyFont="1" applyFill="1" applyBorder="1" applyAlignment="1" applyProtection="1">
      <alignment vertical="top" readingOrder="1"/>
      <protection locked="0"/>
    </xf>
    <xf numFmtId="0" fontId="2" fillId="0" borderId="25" xfId="0" applyFont="1" applyFill="1" applyBorder="1" applyAlignment="1" applyProtection="1">
      <alignment vertical="top" readingOrder="1"/>
      <protection locked="0"/>
    </xf>
    <xf numFmtId="0" fontId="2" fillId="0" borderId="25" xfId="2" applyFont="1" applyFill="1" applyBorder="1" applyAlignment="1" applyProtection="1">
      <alignment vertical="top" readingOrder="1"/>
      <protection locked="0"/>
    </xf>
    <xf numFmtId="0" fontId="7" fillId="0" borderId="25" xfId="2" applyFont="1" applyBorder="1" applyAlignment="1" applyProtection="1">
      <alignment vertical="top" readingOrder="1"/>
      <protection locked="0"/>
    </xf>
    <xf numFmtId="0" fontId="2" fillId="0" borderId="26" xfId="0" applyFont="1" applyFill="1" applyBorder="1" applyAlignment="1" applyProtection="1">
      <alignment vertical="top" readingOrder="1"/>
      <protection locked="0"/>
    </xf>
    <xf numFmtId="0" fontId="2" fillId="0" borderId="27" xfId="0" applyFont="1" applyFill="1" applyBorder="1" applyAlignment="1" applyProtection="1">
      <alignment vertical="top" readingOrder="1"/>
      <protection locked="0"/>
    </xf>
    <xf numFmtId="0" fontId="2" fillId="0" borderId="3" xfId="0" applyFont="1" applyFill="1" applyBorder="1" applyAlignment="1" applyProtection="1">
      <alignment vertical="top" readingOrder="1"/>
      <protection locked="0"/>
    </xf>
    <xf numFmtId="0" fontId="2" fillId="0" borderId="2" xfId="0" applyFont="1" applyFill="1" applyBorder="1" applyAlignment="1" applyProtection="1">
      <alignment vertical="top" readingOrder="1"/>
      <protection locked="0"/>
    </xf>
    <xf numFmtId="165" fontId="2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2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6" fillId="0" borderId="2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3" xfId="1" applyNumberFormat="1" applyFont="1" applyFill="1" applyBorder="1" applyAlignment="1" applyProtection="1">
      <alignment vertical="top" readingOrder="1"/>
      <protection locked="0"/>
    </xf>
    <xf numFmtId="165" fontId="2" fillId="0" borderId="2" xfId="1" applyNumberFormat="1" applyFont="1" applyFill="1" applyBorder="1" applyAlignment="1" applyProtection="1">
      <alignment vertical="top" readingOrder="1"/>
      <protection locked="0"/>
    </xf>
    <xf numFmtId="165" fontId="4" fillId="0" borderId="3" xfId="5" applyNumberFormat="1" applyFont="1" applyFill="1" applyBorder="1" applyAlignment="1" applyProtection="1">
      <alignment horizontal="right" vertical="top" readingOrder="1"/>
      <protection locked="0"/>
    </xf>
    <xf numFmtId="165" fontId="9" fillId="0" borderId="2" xfId="5" applyNumberFormat="1" applyFont="1" applyFill="1" applyBorder="1" applyAlignment="1" applyProtection="1">
      <alignment horizontal="right" vertical="top" readingOrder="1"/>
      <protection locked="0"/>
    </xf>
    <xf numFmtId="165" fontId="4" fillId="0" borderId="2" xfId="5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Alignment="1"/>
    <xf numFmtId="0" fontId="2" fillId="0" borderId="28" xfId="2" applyFont="1" applyBorder="1" applyAlignment="1" applyProtection="1">
      <alignment vertical="top" readingOrder="1"/>
      <protection locked="0"/>
    </xf>
    <xf numFmtId="0" fontId="2" fillId="0" borderId="14" xfId="2" applyFont="1" applyFill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horizontal="right" vertical="top" readingOrder="1"/>
      <protection locked="0"/>
    </xf>
    <xf numFmtId="165" fontId="5" fillId="0" borderId="29" xfId="1" applyNumberFormat="1" applyFont="1" applyBorder="1" applyAlignment="1" applyProtection="1">
      <alignment horizontal="right" vertical="top" readingOrder="1"/>
      <protection locked="0"/>
    </xf>
    <xf numFmtId="165" fontId="4" fillId="0" borderId="14" xfId="1" applyNumberFormat="1" applyFont="1" applyBorder="1" applyAlignment="1" applyProtection="1">
      <alignment horizontal="right" vertical="top" readingOrder="1"/>
      <protection locked="0"/>
    </xf>
    <xf numFmtId="2" fontId="5" fillId="0" borderId="29" xfId="0" applyNumberFormat="1" applyFont="1" applyBorder="1" applyAlignment="1">
      <alignment vertical="center"/>
    </xf>
    <xf numFmtId="0" fontId="11" fillId="0" borderId="25" xfId="0" applyFont="1" applyFill="1" applyBorder="1" applyAlignment="1" applyProtection="1">
      <alignment vertical="top" readingOrder="1"/>
      <protection locked="0"/>
    </xf>
    <xf numFmtId="0" fontId="6" fillId="0" borderId="0" xfId="0" applyFont="1" applyFill="1" applyBorder="1" applyAlignment="1"/>
    <xf numFmtId="0" fontId="11" fillId="0" borderId="0" xfId="0" applyFont="1" applyFill="1" applyBorder="1" applyAlignment="1" applyProtection="1">
      <alignment vertical="top" readingOrder="1"/>
      <protection locked="0"/>
    </xf>
    <xf numFmtId="165" fontId="9" fillId="0" borderId="0" xfId="5" applyNumberFormat="1" applyFont="1" applyFill="1" applyBorder="1" applyAlignment="1" applyProtection="1">
      <alignment horizontal="right" vertical="top" readingOrder="1"/>
      <protection locked="0"/>
    </xf>
    <xf numFmtId="43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28" xfId="2" applyFont="1" applyBorder="1" applyAlignment="1" applyProtection="1">
      <alignment horizontal="right" vertical="top" readingOrder="1"/>
      <protection locked="0"/>
    </xf>
    <xf numFmtId="0" fontId="6" fillId="0" borderId="0" xfId="2" applyFont="1" applyBorder="1" applyAlignment="1" applyProtection="1">
      <alignment horizontal="right" vertical="top" readingOrder="1"/>
      <protection locked="0"/>
    </xf>
    <xf numFmtId="0" fontId="6" fillId="0" borderId="11" xfId="2" applyFont="1" applyBorder="1" applyAlignment="1" applyProtection="1">
      <alignment horizontal="right" vertical="top" readingOrder="1"/>
      <protection locked="0"/>
    </xf>
    <xf numFmtId="0" fontId="3" fillId="0" borderId="13" xfId="2" applyBorder="1" applyAlignment="1" applyProtection="1">
      <alignment horizontal="right" vertical="top" readingOrder="1"/>
      <protection locked="0"/>
    </xf>
    <xf numFmtId="0" fontId="3" fillId="0" borderId="7" xfId="2" applyBorder="1" applyAlignment="1" applyProtection="1">
      <alignment horizontal="right" vertical="top" readingOrder="1"/>
      <protection locked="0"/>
    </xf>
    <xf numFmtId="0" fontId="3" fillId="0" borderId="12" xfId="2" applyBorder="1" applyAlignment="1" applyProtection="1">
      <alignment horizontal="right" vertical="top" readingOrder="1"/>
      <protection locked="0"/>
    </xf>
    <xf numFmtId="0" fontId="6" fillId="0" borderId="21" xfId="2" applyFont="1" applyBorder="1" applyAlignment="1" applyProtection="1">
      <alignment horizontal="center" vertical="top" readingOrder="1"/>
      <protection locked="0"/>
    </xf>
    <xf numFmtId="0" fontId="6" fillId="0" borderId="22" xfId="2" applyFont="1" applyBorder="1" applyAlignment="1" applyProtection="1">
      <alignment horizontal="center" vertical="top" readingOrder="1"/>
      <protection locked="0"/>
    </xf>
    <xf numFmtId="0" fontId="6" fillId="0" borderId="23" xfId="2" applyFont="1" applyBorder="1" applyAlignment="1" applyProtection="1">
      <alignment horizontal="center" vertical="top" readingOrder="1"/>
      <protection locked="0"/>
    </xf>
    <xf numFmtId="0" fontId="6" fillId="0" borderId="18" xfId="2" applyFont="1" applyBorder="1" applyAlignment="1" applyProtection="1">
      <alignment horizontal="center" vertical="top" readingOrder="1"/>
      <protection locked="0"/>
    </xf>
    <xf numFmtId="0" fontId="6" fillId="0" borderId="20" xfId="2" applyFont="1" applyBorder="1" applyAlignment="1" applyProtection="1">
      <alignment horizontal="center" vertical="top" readingOrder="1"/>
      <protection locked="0"/>
    </xf>
    <xf numFmtId="0" fontId="6" fillId="0" borderId="19" xfId="2" applyFont="1" applyBorder="1" applyAlignment="1" applyProtection="1">
      <alignment horizontal="center" vertical="top" readingOrder="1"/>
      <protection locked="0"/>
    </xf>
    <xf numFmtId="0" fontId="6" fillId="0" borderId="9" xfId="2" applyFont="1" applyBorder="1" applyAlignment="1" applyProtection="1">
      <alignment horizontal="center" vertical="top" readingOrder="1"/>
      <protection locked="0"/>
    </xf>
    <xf numFmtId="0" fontId="3" fillId="0" borderId="1" xfId="2" applyBorder="1" applyAlignment="1" applyProtection="1">
      <alignment vertical="top"/>
      <protection locked="0"/>
    </xf>
    <xf numFmtId="0" fontId="6" fillId="0" borderId="14" xfId="2" applyFont="1" applyFill="1" applyBorder="1" applyAlignment="1" applyProtection="1">
      <alignment horizontal="center" vertical="top" readingOrder="1"/>
      <protection locked="0"/>
    </xf>
    <xf numFmtId="0" fontId="2" fillId="0" borderId="14" xfId="2" applyFont="1" applyFill="1" applyBorder="1" applyAlignment="1" applyProtection="1">
      <alignment vertical="top"/>
      <protection locked="0"/>
    </xf>
    <xf numFmtId="0" fontId="6" fillId="0" borderId="28" xfId="2" applyFont="1" applyFill="1" applyBorder="1" applyAlignment="1" applyProtection="1">
      <alignment horizontal="right" vertical="top" readingOrder="1"/>
      <protection locked="0"/>
    </xf>
    <xf numFmtId="0" fontId="6" fillId="0" borderId="0" xfId="2" applyFont="1" applyFill="1" applyBorder="1" applyAlignment="1" applyProtection="1">
      <alignment horizontal="right" vertical="top" readingOrder="1"/>
      <protection locked="0"/>
    </xf>
    <xf numFmtId="0" fontId="6" fillId="0" borderId="28" xfId="2" applyFont="1" applyFill="1" applyBorder="1" applyAlignment="1" applyProtection="1">
      <alignment horizontal="center" vertical="top" readingOrder="1"/>
      <protection locked="0"/>
    </xf>
    <xf numFmtId="0" fontId="6" fillId="0" borderId="0" xfId="2" applyFont="1" applyFill="1" applyBorder="1" applyAlignment="1" applyProtection="1">
      <alignment horizontal="center" vertical="top" readingOrder="1"/>
      <protection locked="0"/>
    </xf>
    <xf numFmtId="0" fontId="6" fillId="0" borderId="13" xfId="2" applyFont="1" applyFill="1" applyBorder="1" applyAlignment="1" applyProtection="1">
      <alignment horizontal="right" vertical="top" readingOrder="1"/>
      <protection locked="0"/>
    </xf>
    <xf numFmtId="0" fontId="6" fillId="0" borderId="7" xfId="2" applyFont="1" applyFill="1" applyBorder="1" applyAlignment="1" applyProtection="1">
      <alignment horizontal="right" vertical="top" readingOrder="1"/>
      <protection locked="0"/>
    </xf>
    <xf numFmtId="0" fontId="6" fillId="0" borderId="15" xfId="2" applyFont="1" applyFill="1" applyBorder="1" applyAlignment="1" applyProtection="1">
      <alignment horizontal="center" vertical="top" readingOrder="1"/>
      <protection locked="0"/>
    </xf>
    <xf numFmtId="0" fontId="2" fillId="0" borderId="16" xfId="2" applyFont="1" applyFill="1" applyBorder="1" applyAlignment="1" applyProtection="1">
      <alignment vertical="top"/>
      <protection locked="0"/>
    </xf>
  </cellXfs>
  <cellStyles count="7">
    <cellStyle name="Comma" xfId="1" builtinId="3"/>
    <cellStyle name="Comma 2" xfId="4"/>
    <cellStyle name="Comma 2 2" xfId="5"/>
    <cellStyle name="Normal" xfId="0" builtinId="0"/>
    <cellStyle name="Normal 2" xfId="3"/>
    <cellStyle name="Normal 3" xfId="6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sqref="A1:M1"/>
    </sheetView>
  </sheetViews>
  <sheetFormatPr defaultRowHeight="14.1" customHeight="1" x14ac:dyDescent="0.2"/>
  <cols>
    <col min="1" max="1" width="48.42578125" style="1" bestFit="1" customWidth="1"/>
    <col min="2" max="3" width="12.7109375" style="1" customWidth="1"/>
    <col min="4" max="4" width="12.7109375" style="18" customWidth="1"/>
    <col min="5" max="6" width="12.7109375" style="1" customWidth="1"/>
    <col min="7" max="7" width="12.7109375" style="18" customWidth="1"/>
    <col min="8" max="9" width="12.7109375" style="1" customWidth="1"/>
    <col min="10" max="10" width="9.140625" style="1"/>
    <col min="11" max="11" width="12.42578125" style="1" customWidth="1"/>
    <col min="12" max="12" width="11.5703125" style="1" customWidth="1"/>
    <col min="13" max="16384" width="9.140625" style="1"/>
  </cols>
  <sheetData>
    <row r="1" spans="1:13" s="3" customFormat="1" ht="14.1" customHeight="1" x14ac:dyDescent="0.2">
      <c r="A1" s="85" t="s">
        <v>304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s="3" customFormat="1" ht="14.1" customHeight="1" x14ac:dyDescent="0.2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</row>
    <row r="3" spans="1:13" s="3" customFormat="1" ht="14.1" customHeight="1" x14ac:dyDescent="0.2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s="3" customFormat="1" ht="14.1" customHeight="1" x14ac:dyDescent="0.2">
      <c r="A4" s="5" t="s">
        <v>1</v>
      </c>
      <c r="B4" s="88" t="s">
        <v>2</v>
      </c>
      <c r="C4" s="89"/>
      <c r="D4" s="90"/>
      <c r="E4" s="88" t="s">
        <v>3</v>
      </c>
      <c r="F4" s="89"/>
      <c r="G4" s="90"/>
      <c r="H4" s="88" t="s">
        <v>4</v>
      </c>
      <c r="I4" s="89"/>
      <c r="J4" s="90"/>
      <c r="K4" s="88" t="s">
        <v>334</v>
      </c>
      <c r="L4" s="89"/>
      <c r="M4" s="90"/>
    </row>
    <row r="5" spans="1:13" s="3" customFormat="1" ht="14.1" customHeight="1" x14ac:dyDescent="0.2">
      <c r="A5" s="91" t="s">
        <v>5</v>
      </c>
      <c r="B5" s="88" t="s">
        <v>6</v>
      </c>
      <c r="C5" s="89"/>
      <c r="D5" s="90"/>
      <c r="E5" s="88" t="s">
        <v>6</v>
      </c>
      <c r="F5" s="89"/>
      <c r="G5" s="90"/>
      <c r="H5" s="88" t="s">
        <v>6</v>
      </c>
      <c r="I5" s="89"/>
      <c r="J5" s="90"/>
      <c r="K5" s="88" t="s">
        <v>6</v>
      </c>
      <c r="L5" s="89"/>
      <c r="M5" s="90"/>
    </row>
    <row r="6" spans="1:13" s="3" customFormat="1" ht="14.1" customHeight="1" x14ac:dyDescent="0.2">
      <c r="A6" s="92"/>
      <c r="B6" s="40" t="s">
        <v>298</v>
      </c>
      <c r="C6" s="40" t="s">
        <v>299</v>
      </c>
      <c r="D6" s="40" t="s">
        <v>333</v>
      </c>
      <c r="E6" s="40" t="s">
        <v>298</v>
      </c>
      <c r="F6" s="40" t="s">
        <v>299</v>
      </c>
      <c r="G6" s="40" t="s">
        <v>333</v>
      </c>
      <c r="H6" s="40" t="s">
        <v>298</v>
      </c>
      <c r="I6" s="40" t="s">
        <v>299</v>
      </c>
      <c r="J6" s="40" t="s">
        <v>333</v>
      </c>
      <c r="K6" s="40" t="s">
        <v>298</v>
      </c>
      <c r="L6" s="40" t="s">
        <v>299</v>
      </c>
      <c r="M6" s="40" t="s">
        <v>333</v>
      </c>
    </row>
    <row r="7" spans="1:13" ht="14.1" customHeight="1" x14ac:dyDescent="0.2">
      <c r="A7" s="6" t="s">
        <v>311</v>
      </c>
      <c r="B7" s="8"/>
      <c r="C7" s="9"/>
      <c r="D7" s="70"/>
      <c r="E7" s="8"/>
      <c r="F7" s="9"/>
      <c r="G7" s="70"/>
      <c r="H7" s="4"/>
      <c r="I7" s="2"/>
      <c r="J7" s="70"/>
      <c r="K7" s="4"/>
      <c r="L7" s="2"/>
      <c r="M7" s="70"/>
    </row>
    <row r="8" spans="1:13" ht="14.1" customHeight="1" x14ac:dyDescent="0.2">
      <c r="A8" s="7" t="s">
        <v>7</v>
      </c>
      <c r="B8" s="12">
        <v>76406</v>
      </c>
      <c r="C8" s="13">
        <v>435618</v>
      </c>
      <c r="D8" s="73">
        <f t="shared" ref="D8:D33" si="0">(C8-B8)/B8*100</f>
        <v>470.13585320524561</v>
      </c>
      <c r="E8" s="12">
        <v>80051</v>
      </c>
      <c r="F8" s="13">
        <v>337191</v>
      </c>
      <c r="G8" s="73">
        <f t="shared" ref="G8:G33" si="1">(F8-E8)/E8*100</f>
        <v>321.22022210840589</v>
      </c>
      <c r="H8" s="14">
        <v>31873</v>
      </c>
      <c r="I8" s="11">
        <v>79376</v>
      </c>
      <c r="J8" s="73">
        <f t="shared" ref="J8:J33" si="2">(I8-H8)/H8*100</f>
        <v>149.03837103504534</v>
      </c>
      <c r="K8" s="14">
        <f>E8+H8</f>
        <v>111924</v>
      </c>
      <c r="L8" s="11">
        <f>F8+I8</f>
        <v>416567</v>
      </c>
      <c r="M8" s="73">
        <f t="shared" ref="M8" si="3">(L8-K8)/K8*100</f>
        <v>272.18737714877955</v>
      </c>
    </row>
    <row r="9" spans="1:13" ht="14.1" customHeight="1" x14ac:dyDescent="0.2">
      <c r="A9" s="7" t="s">
        <v>8</v>
      </c>
      <c r="B9" s="12">
        <v>65215</v>
      </c>
      <c r="C9" s="13">
        <v>340853</v>
      </c>
      <c r="D9" s="71">
        <f t="shared" si="0"/>
        <v>422.66043088246568</v>
      </c>
      <c r="E9" s="12">
        <v>68025</v>
      </c>
      <c r="F9" s="13">
        <v>286092</v>
      </c>
      <c r="G9" s="71">
        <f t="shared" si="1"/>
        <v>320.56890848952594</v>
      </c>
      <c r="H9" s="14">
        <v>11707</v>
      </c>
      <c r="I9" s="11">
        <v>47151</v>
      </c>
      <c r="J9" s="71">
        <f t="shared" si="2"/>
        <v>302.7590330571453</v>
      </c>
      <c r="K9" s="14">
        <f t="shared" ref="K9:K33" si="4">E9+H9</f>
        <v>79732</v>
      </c>
      <c r="L9" s="11">
        <f t="shared" ref="L9:L33" si="5">F9+I9</f>
        <v>333243</v>
      </c>
      <c r="M9" s="71">
        <f t="shared" ref="M9:M33" si="6">(L9-K9)/K9*100</f>
        <v>317.9538955500928</v>
      </c>
    </row>
    <row r="10" spans="1:13" ht="14.1" customHeight="1" x14ac:dyDescent="0.2">
      <c r="A10" s="7" t="s">
        <v>9</v>
      </c>
      <c r="B10" s="12">
        <v>3430</v>
      </c>
      <c r="C10" s="13">
        <v>24188</v>
      </c>
      <c r="D10" s="71">
        <f t="shared" si="0"/>
        <v>605.18950437317778</v>
      </c>
      <c r="E10" s="12">
        <v>5658</v>
      </c>
      <c r="F10" s="13">
        <v>22989</v>
      </c>
      <c r="G10" s="71">
        <f t="shared" si="1"/>
        <v>306.30965005302227</v>
      </c>
      <c r="H10" s="14">
        <v>39</v>
      </c>
      <c r="I10" s="11">
        <v>588</v>
      </c>
      <c r="J10" s="71">
        <f t="shared" si="2"/>
        <v>1407.6923076923076</v>
      </c>
      <c r="K10" s="14">
        <f t="shared" si="4"/>
        <v>5697</v>
      </c>
      <c r="L10" s="11">
        <f t="shared" si="5"/>
        <v>23577</v>
      </c>
      <c r="M10" s="71">
        <f t="shared" si="6"/>
        <v>313.8493944181148</v>
      </c>
    </row>
    <row r="11" spans="1:13" ht="14.1" customHeight="1" x14ac:dyDescent="0.2">
      <c r="A11" s="10" t="s">
        <v>10</v>
      </c>
      <c r="B11" s="15">
        <v>145051</v>
      </c>
      <c r="C11" s="16">
        <v>800659</v>
      </c>
      <c r="D11" s="72">
        <f t="shared" si="0"/>
        <v>451.98447442623626</v>
      </c>
      <c r="E11" s="15">
        <v>153734</v>
      </c>
      <c r="F11" s="16">
        <v>646272</v>
      </c>
      <c r="G11" s="72">
        <f t="shared" si="1"/>
        <v>320.38325939609973</v>
      </c>
      <c r="H11" s="17">
        <v>43619</v>
      </c>
      <c r="I11" s="16">
        <v>127115</v>
      </c>
      <c r="J11" s="72">
        <f t="shared" si="2"/>
        <v>191.421169673766</v>
      </c>
      <c r="K11" s="17">
        <f t="shared" si="4"/>
        <v>197353</v>
      </c>
      <c r="L11" s="16">
        <f t="shared" si="5"/>
        <v>773387</v>
      </c>
      <c r="M11" s="72">
        <f t="shared" si="6"/>
        <v>291.88003222651793</v>
      </c>
    </row>
    <row r="12" spans="1:13" ht="14.1" customHeight="1" x14ac:dyDescent="0.2">
      <c r="A12" s="6" t="s">
        <v>314</v>
      </c>
      <c r="B12" s="12"/>
      <c r="C12" s="13"/>
      <c r="D12" s="71"/>
      <c r="E12" s="12"/>
      <c r="F12" s="13"/>
      <c r="G12" s="71"/>
      <c r="H12" s="14"/>
      <c r="I12" s="11"/>
      <c r="J12" s="71"/>
      <c r="K12" s="14"/>
      <c r="L12" s="11"/>
      <c r="M12" s="71"/>
    </row>
    <row r="13" spans="1:13" ht="14.1" customHeight="1" x14ac:dyDescent="0.2">
      <c r="A13" s="6" t="s">
        <v>11</v>
      </c>
      <c r="B13" s="12"/>
      <c r="C13" s="13"/>
      <c r="D13" s="71"/>
      <c r="E13" s="12"/>
      <c r="F13" s="13"/>
      <c r="G13" s="71"/>
      <c r="H13" s="14"/>
      <c r="I13" s="11"/>
      <c r="J13" s="71"/>
      <c r="K13" s="14"/>
      <c r="L13" s="11"/>
      <c r="M13" s="71"/>
    </row>
    <row r="14" spans="1:13" ht="14.1" customHeight="1" x14ac:dyDescent="0.2">
      <c r="A14" s="7" t="s">
        <v>12</v>
      </c>
      <c r="B14" s="12">
        <v>567</v>
      </c>
      <c r="C14" s="13">
        <v>2263</v>
      </c>
      <c r="D14" s="71">
        <f t="shared" si="0"/>
        <v>299.11816578483246</v>
      </c>
      <c r="E14" s="12">
        <v>221</v>
      </c>
      <c r="F14" s="13">
        <v>1086</v>
      </c>
      <c r="G14" s="71">
        <f t="shared" si="1"/>
        <v>391.40271493212668</v>
      </c>
      <c r="H14" s="14">
        <v>268</v>
      </c>
      <c r="I14" s="11">
        <v>920</v>
      </c>
      <c r="J14" s="71">
        <f t="shared" si="2"/>
        <v>243.28358208955225</v>
      </c>
      <c r="K14" s="14">
        <f t="shared" si="4"/>
        <v>489</v>
      </c>
      <c r="L14" s="11">
        <f t="shared" si="5"/>
        <v>2006</v>
      </c>
      <c r="M14" s="71">
        <f t="shared" si="6"/>
        <v>310.22494887525562</v>
      </c>
    </row>
    <row r="15" spans="1:13" ht="14.1" customHeight="1" x14ac:dyDescent="0.2">
      <c r="A15" s="7" t="s">
        <v>13</v>
      </c>
      <c r="B15" s="12">
        <v>6102</v>
      </c>
      <c r="C15" s="13">
        <v>39395</v>
      </c>
      <c r="D15" s="71">
        <f t="shared" si="0"/>
        <v>545.60799737790887</v>
      </c>
      <c r="E15" s="12">
        <v>4182</v>
      </c>
      <c r="F15" s="13">
        <v>28072</v>
      </c>
      <c r="G15" s="71">
        <f t="shared" si="1"/>
        <v>571.25777140124342</v>
      </c>
      <c r="H15" s="14">
        <v>966</v>
      </c>
      <c r="I15" s="11">
        <v>5082</v>
      </c>
      <c r="J15" s="71">
        <f t="shared" si="2"/>
        <v>426.08695652173918</v>
      </c>
      <c r="K15" s="14">
        <f t="shared" si="4"/>
        <v>5148</v>
      </c>
      <c r="L15" s="11">
        <f t="shared" si="5"/>
        <v>33154</v>
      </c>
      <c r="M15" s="71">
        <f t="shared" si="6"/>
        <v>544.017094017094</v>
      </c>
    </row>
    <row r="16" spans="1:13" ht="14.1" customHeight="1" x14ac:dyDescent="0.2">
      <c r="A16" s="10" t="s">
        <v>14</v>
      </c>
      <c r="B16" s="15">
        <v>6669</v>
      </c>
      <c r="C16" s="16">
        <v>41658</v>
      </c>
      <c r="D16" s="72">
        <f t="shared" si="0"/>
        <v>524.65137201979303</v>
      </c>
      <c r="E16" s="15">
        <v>4403</v>
      </c>
      <c r="F16" s="16">
        <v>29158</v>
      </c>
      <c r="G16" s="72">
        <f t="shared" si="1"/>
        <v>562.23029752441516</v>
      </c>
      <c r="H16" s="17">
        <v>1234</v>
      </c>
      <c r="I16" s="16">
        <v>6002</v>
      </c>
      <c r="J16" s="72">
        <f t="shared" si="2"/>
        <v>386.385737439222</v>
      </c>
      <c r="K16" s="17">
        <f t="shared" si="4"/>
        <v>5637</v>
      </c>
      <c r="L16" s="16">
        <f t="shared" si="5"/>
        <v>35160</v>
      </c>
      <c r="M16" s="72">
        <f t="shared" si="6"/>
        <v>523.73602980308669</v>
      </c>
    </row>
    <row r="17" spans="1:13" ht="14.1" customHeight="1" x14ac:dyDescent="0.2">
      <c r="A17" s="6" t="s">
        <v>15</v>
      </c>
      <c r="B17" s="12"/>
      <c r="C17" s="13"/>
      <c r="D17" s="71"/>
      <c r="E17" s="12"/>
      <c r="F17" s="13"/>
      <c r="G17" s="71"/>
      <c r="H17" s="14"/>
      <c r="I17" s="11"/>
      <c r="J17" s="71"/>
      <c r="K17" s="14"/>
      <c r="L17" s="11"/>
      <c r="M17" s="71"/>
    </row>
    <row r="18" spans="1:13" ht="14.1" customHeight="1" x14ac:dyDescent="0.2">
      <c r="A18" s="7" t="s">
        <v>12</v>
      </c>
      <c r="B18" s="12">
        <v>1093</v>
      </c>
      <c r="C18" s="13">
        <v>4912</v>
      </c>
      <c r="D18" s="71">
        <f t="shared" si="0"/>
        <v>349.40530649588288</v>
      </c>
      <c r="E18" s="12">
        <v>860</v>
      </c>
      <c r="F18" s="13">
        <v>4297</v>
      </c>
      <c r="G18" s="71">
        <f t="shared" si="1"/>
        <v>399.65116279069764</v>
      </c>
      <c r="H18" s="14">
        <v>217</v>
      </c>
      <c r="I18" s="11">
        <v>210</v>
      </c>
      <c r="J18" s="71">
        <f t="shared" si="2"/>
        <v>-3.225806451612903</v>
      </c>
      <c r="K18" s="14">
        <f t="shared" si="4"/>
        <v>1077</v>
      </c>
      <c r="L18" s="11">
        <f t="shared" si="5"/>
        <v>4507</v>
      </c>
      <c r="M18" s="71">
        <f t="shared" si="6"/>
        <v>318.47725162488393</v>
      </c>
    </row>
    <row r="19" spans="1:13" ht="14.1" customHeight="1" x14ac:dyDescent="0.2">
      <c r="A19" s="7" t="s">
        <v>13</v>
      </c>
      <c r="B19" s="12">
        <v>21177</v>
      </c>
      <c r="C19" s="13">
        <v>90356</v>
      </c>
      <c r="D19" s="71">
        <f t="shared" si="0"/>
        <v>326.67044435000236</v>
      </c>
      <c r="E19" s="12">
        <v>26373</v>
      </c>
      <c r="F19" s="13">
        <v>72345</v>
      </c>
      <c r="G19" s="71">
        <f t="shared" si="1"/>
        <v>174.31463997269935</v>
      </c>
      <c r="H19" s="14">
        <v>2419</v>
      </c>
      <c r="I19" s="11">
        <v>9794</v>
      </c>
      <c r="J19" s="71">
        <f t="shared" si="2"/>
        <v>304.8780487804878</v>
      </c>
      <c r="K19" s="14">
        <f t="shared" si="4"/>
        <v>28792</v>
      </c>
      <c r="L19" s="11">
        <f t="shared" si="5"/>
        <v>82139</v>
      </c>
      <c r="M19" s="71">
        <f t="shared" si="6"/>
        <v>185.28410669630452</v>
      </c>
    </row>
    <row r="20" spans="1:13" ht="14.1" customHeight="1" x14ac:dyDescent="0.2">
      <c r="A20" s="10" t="s">
        <v>16</v>
      </c>
      <c r="B20" s="15">
        <v>22270</v>
      </c>
      <c r="C20" s="16">
        <v>95268</v>
      </c>
      <c r="D20" s="72">
        <f t="shared" si="0"/>
        <v>327.78625954198475</v>
      </c>
      <c r="E20" s="15">
        <v>27233</v>
      </c>
      <c r="F20" s="16">
        <v>76642</v>
      </c>
      <c r="G20" s="72">
        <f t="shared" si="1"/>
        <v>181.4306172658172</v>
      </c>
      <c r="H20" s="17">
        <v>2636</v>
      </c>
      <c r="I20" s="16">
        <v>10004</v>
      </c>
      <c r="J20" s="72">
        <f t="shared" si="2"/>
        <v>279.51441578148712</v>
      </c>
      <c r="K20" s="17">
        <f t="shared" si="4"/>
        <v>29869</v>
      </c>
      <c r="L20" s="16">
        <f t="shared" si="5"/>
        <v>86646</v>
      </c>
      <c r="M20" s="72">
        <f t="shared" si="6"/>
        <v>190.08671197562691</v>
      </c>
    </row>
    <row r="21" spans="1:13" ht="14.1" customHeight="1" x14ac:dyDescent="0.2">
      <c r="A21" s="10" t="s">
        <v>17</v>
      </c>
      <c r="B21" s="15">
        <v>28939</v>
      </c>
      <c r="C21" s="16">
        <v>136926</v>
      </c>
      <c r="D21" s="72">
        <f t="shared" si="0"/>
        <v>373.15387539306818</v>
      </c>
      <c r="E21" s="15">
        <v>31636</v>
      </c>
      <c r="F21" s="16">
        <v>105800</v>
      </c>
      <c r="G21" s="72">
        <f t="shared" si="1"/>
        <v>234.42913136932609</v>
      </c>
      <c r="H21" s="17">
        <v>3870</v>
      </c>
      <c r="I21" s="16">
        <v>16006</v>
      </c>
      <c r="J21" s="72">
        <f t="shared" si="2"/>
        <v>313.59173126614985</v>
      </c>
      <c r="K21" s="17">
        <f t="shared" si="4"/>
        <v>35506</v>
      </c>
      <c r="L21" s="16">
        <f t="shared" si="5"/>
        <v>121806</v>
      </c>
      <c r="M21" s="72">
        <f t="shared" si="6"/>
        <v>243.05751140652285</v>
      </c>
    </row>
    <row r="22" spans="1:13" ht="14.1" customHeight="1" x14ac:dyDescent="0.2">
      <c r="A22" s="6" t="s">
        <v>302</v>
      </c>
      <c r="B22" s="12"/>
      <c r="C22" s="13"/>
      <c r="D22" s="71"/>
      <c r="E22" s="12"/>
      <c r="F22" s="13"/>
      <c r="G22" s="71"/>
      <c r="H22" s="14"/>
      <c r="I22" s="11"/>
      <c r="J22" s="71"/>
      <c r="K22" s="14"/>
      <c r="L22" s="11"/>
      <c r="M22" s="71"/>
    </row>
    <row r="23" spans="1:13" ht="14.1" customHeight="1" x14ac:dyDescent="0.2">
      <c r="A23" s="7" t="s">
        <v>12</v>
      </c>
      <c r="B23" s="12">
        <v>56137</v>
      </c>
      <c r="C23" s="13">
        <v>149616</v>
      </c>
      <c r="D23" s="71">
        <f t="shared" si="0"/>
        <v>166.51940787715768</v>
      </c>
      <c r="E23" s="12">
        <v>6919</v>
      </c>
      <c r="F23" s="13">
        <v>15769</v>
      </c>
      <c r="G23" s="71">
        <f t="shared" si="1"/>
        <v>127.90865732042202</v>
      </c>
      <c r="H23" s="14">
        <v>50427</v>
      </c>
      <c r="I23" s="11">
        <v>134392</v>
      </c>
      <c r="J23" s="71">
        <f t="shared" si="2"/>
        <v>166.50802149642055</v>
      </c>
      <c r="K23" s="14">
        <f t="shared" si="4"/>
        <v>57346</v>
      </c>
      <c r="L23" s="11">
        <f t="shared" si="5"/>
        <v>150161</v>
      </c>
      <c r="M23" s="71">
        <f t="shared" si="6"/>
        <v>161.85087015659332</v>
      </c>
    </row>
    <row r="24" spans="1:13" ht="14.1" customHeight="1" x14ac:dyDescent="0.2">
      <c r="A24" s="7" t="s">
        <v>13</v>
      </c>
      <c r="B24" s="12">
        <v>6195</v>
      </c>
      <c r="C24" s="13">
        <v>12367</v>
      </c>
      <c r="D24" s="71">
        <f t="shared" si="0"/>
        <v>99.628732849071838</v>
      </c>
      <c r="E24" s="12">
        <v>5841</v>
      </c>
      <c r="F24" s="13">
        <v>8607</v>
      </c>
      <c r="G24" s="71">
        <f t="shared" si="1"/>
        <v>47.354904982023626</v>
      </c>
      <c r="H24" s="14">
        <v>204</v>
      </c>
      <c r="I24" s="11">
        <v>3190</v>
      </c>
      <c r="J24" s="71">
        <f t="shared" si="2"/>
        <v>1463.7254901960785</v>
      </c>
      <c r="K24" s="14">
        <f t="shared" si="4"/>
        <v>6045</v>
      </c>
      <c r="L24" s="11">
        <f t="shared" si="5"/>
        <v>11797</v>
      </c>
      <c r="M24" s="71">
        <f t="shared" si="6"/>
        <v>95.153019023986758</v>
      </c>
    </row>
    <row r="25" spans="1:13" ht="14.1" customHeight="1" x14ac:dyDescent="0.2">
      <c r="A25" s="10" t="s">
        <v>195</v>
      </c>
      <c r="B25" s="15">
        <v>62332</v>
      </c>
      <c r="C25" s="16">
        <v>161983</v>
      </c>
      <c r="D25" s="72">
        <f t="shared" si="0"/>
        <v>159.87133414618495</v>
      </c>
      <c r="E25" s="15">
        <v>12760</v>
      </c>
      <c r="F25" s="16">
        <v>24376</v>
      </c>
      <c r="G25" s="72">
        <f t="shared" si="1"/>
        <v>91.034482758620697</v>
      </c>
      <c r="H25" s="17">
        <v>50631</v>
      </c>
      <c r="I25" s="16">
        <v>137582</v>
      </c>
      <c r="J25" s="72">
        <f t="shared" si="2"/>
        <v>171.73470798522644</v>
      </c>
      <c r="K25" s="17">
        <f t="shared" si="4"/>
        <v>63391</v>
      </c>
      <c r="L25" s="16">
        <f t="shared" si="5"/>
        <v>161958</v>
      </c>
      <c r="M25" s="72">
        <f t="shared" si="6"/>
        <v>155.49052704642614</v>
      </c>
    </row>
    <row r="26" spans="1:13" ht="14.1" customHeight="1" x14ac:dyDescent="0.2">
      <c r="A26" s="6" t="s">
        <v>303</v>
      </c>
      <c r="B26" s="12"/>
      <c r="C26" s="13"/>
      <c r="D26" s="71"/>
      <c r="E26" s="12"/>
      <c r="F26" s="13"/>
      <c r="G26" s="71"/>
      <c r="H26" s="14"/>
      <c r="I26" s="11"/>
      <c r="J26" s="71"/>
      <c r="K26" s="14"/>
      <c r="L26" s="11"/>
      <c r="M26" s="71"/>
    </row>
    <row r="27" spans="1:13" ht="14.1" customHeight="1" x14ac:dyDescent="0.2">
      <c r="A27" s="7" t="s">
        <v>19</v>
      </c>
      <c r="B27" s="12">
        <v>158231</v>
      </c>
      <c r="C27" s="13">
        <v>693260</v>
      </c>
      <c r="D27" s="71">
        <f t="shared" si="0"/>
        <v>338.13159241867902</v>
      </c>
      <c r="E27" s="12">
        <v>339008</v>
      </c>
      <c r="F27" s="13">
        <v>592445</v>
      </c>
      <c r="G27" s="71">
        <f t="shared" si="1"/>
        <v>74.758412780819327</v>
      </c>
      <c r="H27" s="14">
        <v>14696</v>
      </c>
      <c r="I27" s="11">
        <v>90145</v>
      </c>
      <c r="J27" s="71">
        <f t="shared" si="2"/>
        <v>513.39820359281441</v>
      </c>
      <c r="K27" s="14">
        <f t="shared" si="4"/>
        <v>353704</v>
      </c>
      <c r="L27" s="11">
        <f t="shared" si="5"/>
        <v>682590</v>
      </c>
      <c r="M27" s="71">
        <f t="shared" si="6"/>
        <v>92.983398547938393</v>
      </c>
    </row>
    <row r="28" spans="1:13" ht="14.1" customHeight="1" x14ac:dyDescent="0.2">
      <c r="A28" s="7" t="s">
        <v>20</v>
      </c>
      <c r="B28" s="12">
        <v>1047037</v>
      </c>
      <c r="C28" s="13">
        <v>2723345</v>
      </c>
      <c r="D28" s="71">
        <f t="shared" si="0"/>
        <v>160.10016837991398</v>
      </c>
      <c r="E28" s="12">
        <v>901743</v>
      </c>
      <c r="F28" s="13">
        <v>1740198</v>
      </c>
      <c r="G28" s="71">
        <f t="shared" si="1"/>
        <v>92.981592316214261</v>
      </c>
      <c r="H28" s="14">
        <v>322528</v>
      </c>
      <c r="I28" s="11">
        <v>1041989</v>
      </c>
      <c r="J28" s="71">
        <f t="shared" si="2"/>
        <v>223.06931491219365</v>
      </c>
      <c r="K28" s="14">
        <f t="shared" si="4"/>
        <v>1224271</v>
      </c>
      <c r="L28" s="11">
        <f t="shared" si="5"/>
        <v>2782187</v>
      </c>
      <c r="M28" s="71">
        <f t="shared" si="6"/>
        <v>127.25254457550656</v>
      </c>
    </row>
    <row r="29" spans="1:13" ht="14.1" customHeight="1" x14ac:dyDescent="0.2">
      <c r="A29" s="7" t="s">
        <v>21</v>
      </c>
      <c r="B29" s="12">
        <v>44684</v>
      </c>
      <c r="C29" s="13">
        <v>63486</v>
      </c>
      <c r="D29" s="71">
        <f t="shared" si="0"/>
        <v>42.077701190582758</v>
      </c>
      <c r="E29" s="12">
        <v>53708</v>
      </c>
      <c r="F29" s="13">
        <v>69009</v>
      </c>
      <c r="G29" s="71">
        <f t="shared" si="1"/>
        <v>28.489238102331122</v>
      </c>
      <c r="H29" s="14">
        <v>759</v>
      </c>
      <c r="I29" s="11">
        <v>4968</v>
      </c>
      <c r="J29" s="71">
        <f t="shared" si="2"/>
        <v>554.54545454545462</v>
      </c>
      <c r="K29" s="14">
        <f t="shared" si="4"/>
        <v>54467</v>
      </c>
      <c r="L29" s="11">
        <f t="shared" si="5"/>
        <v>73977</v>
      </c>
      <c r="M29" s="71">
        <f t="shared" si="6"/>
        <v>35.819854223658361</v>
      </c>
    </row>
    <row r="30" spans="1:13" ht="14.1" customHeight="1" x14ac:dyDescent="0.2">
      <c r="A30" s="7" t="s">
        <v>22</v>
      </c>
      <c r="B30" s="12">
        <v>80</v>
      </c>
      <c r="C30" s="13">
        <v>2203</v>
      </c>
      <c r="D30" s="71">
        <f t="shared" si="0"/>
        <v>2653.75</v>
      </c>
      <c r="E30" s="12">
        <v>50</v>
      </c>
      <c r="F30" s="13">
        <v>1939</v>
      </c>
      <c r="G30" s="71">
        <f t="shared" si="1"/>
        <v>3778</v>
      </c>
      <c r="H30" s="14">
        <v>0</v>
      </c>
      <c r="I30" s="11">
        <v>0</v>
      </c>
      <c r="J30" s="71" t="s">
        <v>312</v>
      </c>
      <c r="K30" s="14">
        <f t="shared" si="4"/>
        <v>50</v>
      </c>
      <c r="L30" s="11">
        <f t="shared" si="5"/>
        <v>1939</v>
      </c>
      <c r="M30" s="71">
        <f t="shared" si="6"/>
        <v>3778</v>
      </c>
    </row>
    <row r="31" spans="1:13" ht="14.1" customHeight="1" x14ac:dyDescent="0.2">
      <c r="A31" s="10" t="s">
        <v>23</v>
      </c>
      <c r="B31" s="15">
        <v>1250032</v>
      </c>
      <c r="C31" s="16">
        <v>3482294</v>
      </c>
      <c r="D31" s="72">
        <f t="shared" si="0"/>
        <v>178.57638844445583</v>
      </c>
      <c r="E31" s="15">
        <v>1294509</v>
      </c>
      <c r="F31" s="16">
        <v>2403591</v>
      </c>
      <c r="G31" s="72">
        <f t="shared" si="1"/>
        <v>85.675881743579993</v>
      </c>
      <c r="H31" s="17">
        <v>337983</v>
      </c>
      <c r="I31" s="16">
        <v>1137102</v>
      </c>
      <c r="J31" s="72">
        <f t="shared" si="2"/>
        <v>236.43763147850629</v>
      </c>
      <c r="K31" s="17">
        <f t="shared" si="4"/>
        <v>1632492</v>
      </c>
      <c r="L31" s="16">
        <f t="shared" si="5"/>
        <v>3540693</v>
      </c>
      <c r="M31" s="72">
        <f t="shared" si="6"/>
        <v>116.88884233429629</v>
      </c>
    </row>
    <row r="32" spans="1:13" ht="14.1" customHeight="1" x14ac:dyDescent="0.2">
      <c r="A32" s="7" t="s">
        <v>24</v>
      </c>
      <c r="B32" s="12">
        <v>431</v>
      </c>
      <c r="C32" s="13">
        <v>1648</v>
      </c>
      <c r="D32" s="71">
        <f t="shared" si="0"/>
        <v>282.36658932714619</v>
      </c>
      <c r="E32" s="12">
        <v>-27</v>
      </c>
      <c r="F32" s="13">
        <v>0</v>
      </c>
      <c r="G32" s="71">
        <f t="shared" si="1"/>
        <v>-100</v>
      </c>
      <c r="H32" s="14">
        <v>397</v>
      </c>
      <c r="I32" s="11">
        <v>1625</v>
      </c>
      <c r="J32" s="71">
        <f t="shared" si="2"/>
        <v>309.31989924433248</v>
      </c>
      <c r="K32" s="14">
        <f t="shared" si="4"/>
        <v>370</v>
      </c>
      <c r="L32" s="11">
        <f t="shared" si="5"/>
        <v>1625</v>
      </c>
      <c r="M32" s="71">
        <f t="shared" si="6"/>
        <v>339.18918918918922</v>
      </c>
    </row>
    <row r="33" spans="1:13" ht="14.1" customHeight="1" x14ac:dyDescent="0.2">
      <c r="A33" s="10" t="s">
        <v>26</v>
      </c>
      <c r="B33" s="15">
        <f>+B11+B21+B25+B31+B32</f>
        <v>1486785</v>
      </c>
      <c r="C33" s="16">
        <f t="shared" ref="C33:I33" si="7">+C11+C21+C25+C31+C32</f>
        <v>4583510</v>
      </c>
      <c r="D33" s="72">
        <f t="shared" si="0"/>
        <v>208.28330928816206</v>
      </c>
      <c r="E33" s="15">
        <f t="shared" si="7"/>
        <v>1492612</v>
      </c>
      <c r="F33" s="16">
        <f t="shared" si="7"/>
        <v>3180039</v>
      </c>
      <c r="G33" s="72">
        <f t="shared" si="1"/>
        <v>113.05195188032791</v>
      </c>
      <c r="H33" s="17">
        <f t="shared" si="7"/>
        <v>436500</v>
      </c>
      <c r="I33" s="16">
        <f t="shared" si="7"/>
        <v>1419430</v>
      </c>
      <c r="J33" s="72">
        <f t="shared" si="2"/>
        <v>225.184421534937</v>
      </c>
      <c r="K33" s="17">
        <f t="shared" si="4"/>
        <v>1929112</v>
      </c>
      <c r="L33" s="16">
        <f t="shared" si="5"/>
        <v>4599469</v>
      </c>
      <c r="M33" s="72">
        <f t="shared" si="6"/>
        <v>138.42415577737322</v>
      </c>
    </row>
    <row r="35" spans="1:13" ht="14.1" customHeight="1" x14ac:dyDescent="0.2">
      <c r="A35" s="43" t="s">
        <v>315</v>
      </c>
    </row>
    <row r="36" spans="1:13" ht="14.1" customHeight="1" x14ac:dyDescent="0.2">
      <c r="A36" s="43" t="s">
        <v>316</v>
      </c>
    </row>
    <row r="37" spans="1:13" ht="14.1" customHeight="1" x14ac:dyDescent="0.2">
      <c r="A37" s="44" t="s">
        <v>313</v>
      </c>
      <c r="B37" s="41"/>
    </row>
  </sheetData>
  <mergeCells count="12">
    <mergeCell ref="A2:M2"/>
    <mergeCell ref="A3:M3"/>
    <mergeCell ref="A1:M1"/>
    <mergeCell ref="E4:G4"/>
    <mergeCell ref="E5:G5"/>
    <mergeCell ref="H4:J4"/>
    <mergeCell ref="H5:J5"/>
    <mergeCell ref="K4:M4"/>
    <mergeCell ref="K5:M5"/>
    <mergeCell ref="A5:A6"/>
    <mergeCell ref="B4:D4"/>
    <mergeCell ref="B5:D5"/>
  </mergeCells>
  <printOptions gridLines="1"/>
  <pageMargins left="0.7" right="0.7" top="0.75" bottom="0.75" header="0.3" footer="0.3"/>
  <pageSetup scale="95" orientation="landscape" r:id="rId1"/>
  <headerFooter>
    <oddFooter>&amp;L© Society of Indian Automobile Manufacturers (SIAM)&amp;RPage &amp;P of &amp;N</oddFooter>
  </headerFooter>
  <ignoredErrors>
    <ignoredError sqref="H33:I33 B33:C33 E33: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0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T1"/>
    </sheetView>
  </sheetViews>
  <sheetFormatPr defaultRowHeight="12.75" x14ac:dyDescent="0.2"/>
  <cols>
    <col min="1" max="1" width="42.140625" style="22" customWidth="1"/>
    <col min="2" max="16" width="10.7109375" style="22" customWidth="1"/>
    <col min="17" max="17" width="13.42578125" style="22" customWidth="1"/>
    <col min="18" max="20" width="9.140625" style="22"/>
    <col min="21" max="21" width="10.7109375" style="22" customWidth="1"/>
    <col min="22" max="16384" width="9.140625" style="22"/>
  </cols>
  <sheetData>
    <row r="1" spans="1:21" x14ac:dyDescent="0.2">
      <c r="A1" s="97" t="s">
        <v>306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x14ac:dyDescent="0.2">
      <c r="A3" s="99" t="s">
        <v>300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x14ac:dyDescent="0.2">
      <c r="A4" s="101" t="s">
        <v>1</v>
      </c>
      <c r="B4" s="93" t="s">
        <v>2</v>
      </c>
      <c r="C4" s="94"/>
      <c r="D4" s="94"/>
      <c r="E4" s="94"/>
      <c r="F4" s="69"/>
      <c r="G4" s="93" t="s">
        <v>3</v>
      </c>
      <c r="H4" s="94"/>
      <c r="I4" s="94"/>
      <c r="J4" s="94"/>
      <c r="K4" s="69"/>
      <c r="L4" s="93" t="s">
        <v>4</v>
      </c>
      <c r="M4" s="94"/>
      <c r="N4" s="94"/>
      <c r="O4" s="94"/>
      <c r="P4" s="69"/>
      <c r="Q4" s="93" t="s">
        <v>335</v>
      </c>
      <c r="R4" s="94"/>
      <c r="S4" s="94"/>
      <c r="T4" s="94"/>
      <c r="U4" s="69"/>
    </row>
    <row r="5" spans="1:21" x14ac:dyDescent="0.2">
      <c r="A5" s="102"/>
      <c r="B5" s="93" t="s">
        <v>27</v>
      </c>
      <c r="C5" s="94"/>
      <c r="D5" s="93" t="s">
        <v>28</v>
      </c>
      <c r="E5" s="94"/>
      <c r="F5" s="69"/>
      <c r="G5" s="93" t="s">
        <v>27</v>
      </c>
      <c r="H5" s="94"/>
      <c r="I5" s="93" t="s">
        <v>28</v>
      </c>
      <c r="J5" s="94"/>
      <c r="K5" s="69"/>
      <c r="L5" s="93" t="s">
        <v>27</v>
      </c>
      <c r="M5" s="94"/>
      <c r="N5" s="93" t="s">
        <v>28</v>
      </c>
      <c r="O5" s="94"/>
      <c r="P5" s="69"/>
      <c r="Q5" s="93" t="s">
        <v>27</v>
      </c>
      <c r="R5" s="94"/>
      <c r="S5" s="93" t="s">
        <v>28</v>
      </c>
      <c r="T5" s="94"/>
      <c r="U5" s="69"/>
    </row>
    <row r="6" spans="1:21" x14ac:dyDescent="0.2">
      <c r="A6" s="39" t="s">
        <v>5</v>
      </c>
      <c r="B6" s="93" t="s">
        <v>29</v>
      </c>
      <c r="C6" s="94"/>
      <c r="D6" s="93" t="s">
        <v>6</v>
      </c>
      <c r="E6" s="94"/>
      <c r="F6" s="69"/>
      <c r="G6" s="93" t="s">
        <v>29</v>
      </c>
      <c r="H6" s="94"/>
      <c r="I6" s="93" t="s">
        <v>6</v>
      </c>
      <c r="J6" s="94"/>
      <c r="K6" s="69"/>
      <c r="L6" s="93" t="s">
        <v>29</v>
      </c>
      <c r="M6" s="94"/>
      <c r="N6" s="93" t="s">
        <v>6</v>
      </c>
      <c r="O6" s="94"/>
      <c r="P6" s="69"/>
      <c r="Q6" s="93" t="s">
        <v>29</v>
      </c>
      <c r="R6" s="94"/>
      <c r="S6" s="93" t="s">
        <v>6</v>
      </c>
      <c r="T6" s="94"/>
      <c r="U6" s="69"/>
    </row>
    <row r="7" spans="1:21" x14ac:dyDescent="0.2">
      <c r="A7" s="39" t="s">
        <v>30</v>
      </c>
      <c r="B7" s="42">
        <v>2020</v>
      </c>
      <c r="C7" s="42">
        <v>2021</v>
      </c>
      <c r="D7" s="42" t="s">
        <v>298</v>
      </c>
      <c r="E7" s="42" t="s">
        <v>299</v>
      </c>
      <c r="F7" s="42" t="s">
        <v>333</v>
      </c>
      <c r="G7" s="42">
        <v>2020</v>
      </c>
      <c r="H7" s="42">
        <v>2021</v>
      </c>
      <c r="I7" s="42" t="s">
        <v>298</v>
      </c>
      <c r="J7" s="42" t="s">
        <v>299</v>
      </c>
      <c r="K7" s="42" t="s">
        <v>333</v>
      </c>
      <c r="L7" s="42">
        <v>2020</v>
      </c>
      <c r="M7" s="42">
        <v>2021</v>
      </c>
      <c r="N7" s="42" t="s">
        <v>298</v>
      </c>
      <c r="O7" s="42" t="s">
        <v>299</v>
      </c>
      <c r="P7" s="42" t="s">
        <v>333</v>
      </c>
      <c r="Q7" s="42">
        <v>2020</v>
      </c>
      <c r="R7" s="42">
        <v>2021</v>
      </c>
      <c r="S7" s="42" t="s">
        <v>298</v>
      </c>
      <c r="T7" s="42" t="s">
        <v>299</v>
      </c>
      <c r="U7" s="42" t="s">
        <v>333</v>
      </c>
    </row>
    <row r="8" spans="1:21" x14ac:dyDescent="0.2">
      <c r="A8" s="49" t="s">
        <v>301</v>
      </c>
      <c r="B8" s="54"/>
      <c r="C8" s="45"/>
      <c r="D8" s="45"/>
      <c r="E8" s="55"/>
      <c r="F8" s="45"/>
      <c r="G8" s="54"/>
      <c r="H8" s="45"/>
      <c r="I8" s="45"/>
      <c r="J8" s="55"/>
      <c r="K8" s="45"/>
      <c r="L8" s="20"/>
      <c r="M8" s="20"/>
      <c r="N8" s="20"/>
      <c r="O8" s="21"/>
      <c r="P8" s="45"/>
      <c r="Q8" s="20"/>
      <c r="R8" s="20"/>
      <c r="S8" s="20"/>
      <c r="T8" s="21"/>
      <c r="U8" s="45"/>
    </row>
    <row r="9" spans="1:21" x14ac:dyDescent="0.2">
      <c r="A9" s="50" t="s">
        <v>75</v>
      </c>
      <c r="B9" s="56"/>
      <c r="C9" s="20"/>
      <c r="D9" s="20"/>
      <c r="E9" s="57"/>
      <c r="F9" s="20"/>
      <c r="G9" s="56"/>
      <c r="H9" s="20"/>
      <c r="I9" s="20"/>
      <c r="J9" s="57"/>
      <c r="K9" s="20"/>
      <c r="L9" s="20"/>
      <c r="M9" s="20"/>
      <c r="N9" s="20"/>
      <c r="O9" s="21"/>
      <c r="P9" s="20"/>
      <c r="Q9" s="20"/>
      <c r="R9" s="20"/>
      <c r="S9" s="20"/>
      <c r="T9" s="21"/>
      <c r="U9" s="20"/>
    </row>
    <row r="10" spans="1:21" x14ac:dyDescent="0.2">
      <c r="A10" s="50" t="s">
        <v>76</v>
      </c>
      <c r="B10" s="56"/>
      <c r="C10" s="20"/>
      <c r="D10" s="20"/>
      <c r="E10" s="57"/>
      <c r="F10" s="20"/>
      <c r="G10" s="56"/>
      <c r="H10" s="20"/>
      <c r="I10" s="20"/>
      <c r="J10" s="57"/>
      <c r="K10" s="20"/>
      <c r="L10" s="20"/>
      <c r="M10" s="20"/>
      <c r="N10" s="20"/>
      <c r="O10" s="21"/>
      <c r="P10" s="20"/>
      <c r="Q10" s="20"/>
      <c r="R10" s="20"/>
      <c r="S10" s="20"/>
      <c r="T10" s="21"/>
      <c r="U10" s="20"/>
    </row>
    <row r="11" spans="1:21" x14ac:dyDescent="0.2">
      <c r="A11" s="50" t="s">
        <v>77</v>
      </c>
      <c r="B11" s="56"/>
      <c r="C11" s="20"/>
      <c r="D11" s="20"/>
      <c r="E11" s="57"/>
      <c r="F11" s="20"/>
      <c r="G11" s="56"/>
      <c r="H11" s="20"/>
      <c r="I11" s="20"/>
      <c r="J11" s="57"/>
      <c r="K11" s="20"/>
      <c r="L11" s="20"/>
      <c r="M11" s="20"/>
      <c r="N11" s="20"/>
      <c r="O11" s="21"/>
      <c r="P11" s="20"/>
      <c r="Q11" s="20"/>
      <c r="R11" s="20"/>
      <c r="S11" s="20"/>
      <c r="T11" s="21"/>
      <c r="U11" s="20"/>
    </row>
    <row r="12" spans="1:21" x14ac:dyDescent="0.2">
      <c r="A12" s="51" t="s">
        <v>78</v>
      </c>
      <c r="B12" s="58">
        <v>5</v>
      </c>
      <c r="C12" s="24">
        <v>0</v>
      </c>
      <c r="D12" s="24">
        <v>5</v>
      </c>
      <c r="E12" s="59">
        <v>0</v>
      </c>
      <c r="F12" s="73">
        <f t="shared" ref="F12:F71" si="0">(E12-D12)/D12*100</f>
        <v>-100</v>
      </c>
      <c r="G12" s="58">
        <v>0</v>
      </c>
      <c r="H12" s="24">
        <v>0</v>
      </c>
      <c r="I12" s="24">
        <v>0</v>
      </c>
      <c r="J12" s="59">
        <v>0</v>
      </c>
      <c r="K12" s="73" t="s">
        <v>312</v>
      </c>
      <c r="L12" s="24">
        <v>16</v>
      </c>
      <c r="M12" s="24">
        <v>0</v>
      </c>
      <c r="N12" s="24">
        <v>16</v>
      </c>
      <c r="O12" s="25">
        <v>0</v>
      </c>
      <c r="P12" s="73">
        <f t="shared" ref="P12:P71" si="1">(O12-N12)/N12*100</f>
        <v>-100</v>
      </c>
      <c r="Q12" s="24">
        <f>L12+G12</f>
        <v>16</v>
      </c>
      <c r="R12" s="24">
        <f t="shared" ref="R12:T15" si="2">H12+M12</f>
        <v>0</v>
      </c>
      <c r="S12" s="24">
        <f t="shared" si="2"/>
        <v>16</v>
      </c>
      <c r="T12" s="25">
        <f t="shared" si="2"/>
        <v>0</v>
      </c>
      <c r="U12" s="73">
        <f t="shared" ref="U12:U71" si="3">(T12-S12)/S12*100</f>
        <v>-100</v>
      </c>
    </row>
    <row r="13" spans="1:21" x14ac:dyDescent="0.2">
      <c r="A13" s="51" t="s">
        <v>308</v>
      </c>
      <c r="B13" s="58">
        <v>10048</v>
      </c>
      <c r="C13" s="24">
        <v>26316</v>
      </c>
      <c r="D13" s="24">
        <v>10449</v>
      </c>
      <c r="E13" s="59">
        <v>60268</v>
      </c>
      <c r="F13" s="24">
        <f t="shared" si="0"/>
        <v>476.78246722174373</v>
      </c>
      <c r="G13" s="58">
        <v>10458</v>
      </c>
      <c r="H13" s="24">
        <v>17439</v>
      </c>
      <c r="I13" s="24">
        <v>12453</v>
      </c>
      <c r="J13" s="59">
        <v>47240</v>
      </c>
      <c r="K13" s="24">
        <f t="shared" ref="K13:K71" si="4">(J13-I13)/I13*100</f>
        <v>279.34634224684817</v>
      </c>
      <c r="L13" s="24">
        <v>1473</v>
      </c>
      <c r="M13" s="24">
        <v>3866</v>
      </c>
      <c r="N13" s="24">
        <v>3322</v>
      </c>
      <c r="O13" s="25">
        <v>9672</v>
      </c>
      <c r="P13" s="24">
        <f t="shared" si="1"/>
        <v>191.14990969295604</v>
      </c>
      <c r="Q13" s="24">
        <f>L13+G13</f>
        <v>11931</v>
      </c>
      <c r="R13" s="24">
        <f t="shared" si="2"/>
        <v>21305</v>
      </c>
      <c r="S13" s="24">
        <f t="shared" si="2"/>
        <v>15775</v>
      </c>
      <c r="T13" s="25">
        <f t="shared" si="2"/>
        <v>56912</v>
      </c>
      <c r="U13" s="24">
        <f t="shared" si="3"/>
        <v>260.77337559429481</v>
      </c>
    </row>
    <row r="14" spans="1:21" x14ac:dyDescent="0.2">
      <c r="A14" s="51" t="s">
        <v>79</v>
      </c>
      <c r="B14" s="58">
        <v>537</v>
      </c>
      <c r="C14" s="24">
        <v>2908</v>
      </c>
      <c r="D14" s="24">
        <v>537</v>
      </c>
      <c r="E14" s="59">
        <v>7354</v>
      </c>
      <c r="F14" s="24">
        <f t="shared" si="0"/>
        <v>1269.4599627560522</v>
      </c>
      <c r="G14" s="58">
        <v>2441</v>
      </c>
      <c r="H14" s="24">
        <v>2161</v>
      </c>
      <c r="I14" s="24">
        <v>3125</v>
      </c>
      <c r="J14" s="59">
        <v>6135</v>
      </c>
      <c r="K14" s="24">
        <f t="shared" si="4"/>
        <v>96.32</v>
      </c>
      <c r="L14" s="24">
        <v>0</v>
      </c>
      <c r="M14" s="24">
        <v>1595</v>
      </c>
      <c r="N14" s="24">
        <v>0</v>
      </c>
      <c r="O14" s="25">
        <v>2276</v>
      </c>
      <c r="P14" s="24" t="s">
        <v>312</v>
      </c>
      <c r="Q14" s="24">
        <f>L14+G14</f>
        <v>2441</v>
      </c>
      <c r="R14" s="24">
        <f t="shared" si="2"/>
        <v>3756</v>
      </c>
      <c r="S14" s="24">
        <f t="shared" si="2"/>
        <v>3125</v>
      </c>
      <c r="T14" s="25">
        <f t="shared" si="2"/>
        <v>8411</v>
      </c>
      <c r="U14" s="24">
        <f t="shared" si="3"/>
        <v>169.15199999999999</v>
      </c>
    </row>
    <row r="15" spans="1:21" x14ac:dyDescent="0.2">
      <c r="A15" s="50" t="s">
        <v>80</v>
      </c>
      <c r="B15" s="60">
        <v>10590</v>
      </c>
      <c r="C15" s="27">
        <v>29224</v>
      </c>
      <c r="D15" s="27">
        <v>10991</v>
      </c>
      <c r="E15" s="61">
        <v>67622</v>
      </c>
      <c r="F15" s="27">
        <f t="shared" si="0"/>
        <v>515.2488399599672</v>
      </c>
      <c r="G15" s="60">
        <v>12899</v>
      </c>
      <c r="H15" s="27">
        <v>19600</v>
      </c>
      <c r="I15" s="27">
        <v>15578</v>
      </c>
      <c r="J15" s="61">
        <v>53375</v>
      </c>
      <c r="K15" s="27">
        <f t="shared" si="4"/>
        <v>242.63063294389525</v>
      </c>
      <c r="L15" s="27">
        <v>1489</v>
      </c>
      <c r="M15" s="27">
        <v>5461</v>
      </c>
      <c r="N15" s="27">
        <v>3338</v>
      </c>
      <c r="O15" s="28">
        <v>11948</v>
      </c>
      <c r="P15" s="27">
        <f t="shared" si="1"/>
        <v>257.93888556021568</v>
      </c>
      <c r="Q15" s="27">
        <f>L15+G15</f>
        <v>14388</v>
      </c>
      <c r="R15" s="27">
        <f t="shared" si="2"/>
        <v>25061</v>
      </c>
      <c r="S15" s="27">
        <f t="shared" si="2"/>
        <v>18916</v>
      </c>
      <c r="T15" s="28">
        <f t="shared" si="2"/>
        <v>65323</v>
      </c>
      <c r="U15" s="27">
        <f t="shared" si="3"/>
        <v>245.33199407908648</v>
      </c>
    </row>
    <row r="16" spans="1:21" x14ac:dyDescent="0.2">
      <c r="A16" s="50" t="s">
        <v>81</v>
      </c>
      <c r="B16" s="62"/>
      <c r="C16" s="30"/>
      <c r="D16" s="30"/>
      <c r="E16" s="63"/>
      <c r="F16" s="30"/>
      <c r="G16" s="62"/>
      <c r="H16" s="30"/>
      <c r="I16" s="30"/>
      <c r="J16" s="63"/>
      <c r="K16" s="30"/>
      <c r="L16" s="30"/>
      <c r="M16" s="30"/>
      <c r="N16" s="30"/>
      <c r="O16" s="31"/>
      <c r="P16" s="30"/>
      <c r="Q16" s="30"/>
      <c r="R16" s="30"/>
      <c r="S16" s="30"/>
      <c r="T16" s="31"/>
      <c r="U16" s="30"/>
    </row>
    <row r="17" spans="1:21" x14ac:dyDescent="0.2">
      <c r="A17" s="50" t="s">
        <v>77</v>
      </c>
      <c r="B17" s="62"/>
      <c r="C17" s="30"/>
      <c r="D17" s="30"/>
      <c r="E17" s="63"/>
      <c r="F17" s="30"/>
      <c r="G17" s="62"/>
      <c r="H17" s="30"/>
      <c r="I17" s="30"/>
      <c r="J17" s="63"/>
      <c r="K17" s="30"/>
      <c r="L17" s="30"/>
      <c r="M17" s="30"/>
      <c r="N17" s="30"/>
      <c r="O17" s="31"/>
      <c r="P17" s="30"/>
      <c r="Q17" s="30"/>
      <c r="R17" s="30"/>
      <c r="S17" s="30"/>
      <c r="T17" s="31"/>
      <c r="U17" s="30"/>
    </row>
    <row r="18" spans="1:21" x14ac:dyDescent="0.2">
      <c r="A18" s="51" t="s">
        <v>82</v>
      </c>
      <c r="B18" s="58">
        <v>1453</v>
      </c>
      <c r="C18" s="24">
        <v>1455</v>
      </c>
      <c r="D18" s="24">
        <v>1454</v>
      </c>
      <c r="E18" s="59">
        <v>2918</v>
      </c>
      <c r="F18" s="24">
        <f t="shared" si="0"/>
        <v>100.68775790921596</v>
      </c>
      <c r="G18" s="58">
        <v>1061</v>
      </c>
      <c r="H18" s="24">
        <v>533</v>
      </c>
      <c r="I18" s="24">
        <v>1179</v>
      </c>
      <c r="J18" s="59">
        <v>1342</v>
      </c>
      <c r="K18" s="24">
        <f t="shared" si="4"/>
        <v>13.825275657336725</v>
      </c>
      <c r="L18" s="24">
        <v>782</v>
      </c>
      <c r="M18" s="24">
        <v>518</v>
      </c>
      <c r="N18" s="24">
        <v>2126</v>
      </c>
      <c r="O18" s="25">
        <v>1037</v>
      </c>
      <c r="P18" s="24">
        <f t="shared" si="1"/>
        <v>-51.222953904045156</v>
      </c>
      <c r="Q18" s="24">
        <f t="shared" ref="Q18:Q23" si="5">L18+G18</f>
        <v>1843</v>
      </c>
      <c r="R18" s="24">
        <f>H18+M18</f>
        <v>1051</v>
      </c>
      <c r="S18" s="24">
        <f>I18+N18</f>
        <v>3305</v>
      </c>
      <c r="T18" s="25">
        <f>J18+O18</f>
        <v>2379</v>
      </c>
      <c r="U18" s="24">
        <f t="shared" si="3"/>
        <v>-28.018154311649017</v>
      </c>
    </row>
    <row r="19" spans="1:21" x14ac:dyDescent="0.2">
      <c r="A19" s="51" t="s">
        <v>83</v>
      </c>
      <c r="B19" s="58">
        <v>2383</v>
      </c>
      <c r="C19" s="24" t="s">
        <v>307</v>
      </c>
      <c r="D19" s="24">
        <v>2871</v>
      </c>
      <c r="E19" s="59" t="s">
        <v>307</v>
      </c>
      <c r="F19" s="24" t="s">
        <v>307</v>
      </c>
      <c r="G19" s="58">
        <v>0</v>
      </c>
      <c r="H19" s="24">
        <v>0</v>
      </c>
      <c r="I19" s="24">
        <v>0</v>
      </c>
      <c r="J19" s="59">
        <v>0</v>
      </c>
      <c r="K19" s="24" t="s">
        <v>312</v>
      </c>
      <c r="L19" s="24">
        <v>2479</v>
      </c>
      <c r="M19" s="24" t="s">
        <v>307</v>
      </c>
      <c r="N19" s="24">
        <v>3186</v>
      </c>
      <c r="O19" s="25" t="s">
        <v>307</v>
      </c>
      <c r="P19" s="24" t="s">
        <v>307</v>
      </c>
      <c r="Q19" s="24">
        <f t="shared" si="5"/>
        <v>2479</v>
      </c>
      <c r="R19" s="24" t="s">
        <v>307</v>
      </c>
      <c r="S19" s="24">
        <f t="shared" ref="S19:S27" si="6">I19+N19</f>
        <v>3186</v>
      </c>
      <c r="T19" s="25" t="s">
        <v>307</v>
      </c>
      <c r="U19" s="24" t="s">
        <v>307</v>
      </c>
    </row>
    <row r="20" spans="1:21" x14ac:dyDescent="0.2">
      <c r="A20" s="51" t="s">
        <v>84</v>
      </c>
      <c r="B20" s="58">
        <v>0</v>
      </c>
      <c r="C20" s="24">
        <v>660</v>
      </c>
      <c r="D20" s="24">
        <v>0</v>
      </c>
      <c r="E20" s="59">
        <v>7350</v>
      </c>
      <c r="F20" s="24" t="s">
        <v>312</v>
      </c>
      <c r="G20" s="58">
        <v>139</v>
      </c>
      <c r="H20" s="24">
        <v>1730</v>
      </c>
      <c r="I20" s="24">
        <v>279</v>
      </c>
      <c r="J20" s="59">
        <v>7172</v>
      </c>
      <c r="K20" s="24">
        <f t="shared" si="4"/>
        <v>2470.6093189964158</v>
      </c>
      <c r="L20" s="24">
        <v>0</v>
      </c>
      <c r="M20" s="24">
        <v>122</v>
      </c>
      <c r="N20" s="24">
        <v>0</v>
      </c>
      <c r="O20" s="25">
        <v>275</v>
      </c>
      <c r="P20" s="24" t="s">
        <v>312</v>
      </c>
      <c r="Q20" s="24">
        <f t="shared" si="5"/>
        <v>139</v>
      </c>
      <c r="R20" s="24">
        <f>H20+M20</f>
        <v>1852</v>
      </c>
      <c r="S20" s="24">
        <f t="shared" si="6"/>
        <v>279</v>
      </c>
      <c r="T20" s="25">
        <f t="shared" ref="T20:T27" si="7">J20+O20</f>
        <v>7447</v>
      </c>
      <c r="U20" s="24">
        <f t="shared" si="3"/>
        <v>2569.1756272401435</v>
      </c>
    </row>
    <row r="21" spans="1:21" x14ac:dyDescent="0.2">
      <c r="A21" s="51" t="s">
        <v>85</v>
      </c>
      <c r="B21" s="58">
        <v>5067</v>
      </c>
      <c r="C21" s="24">
        <v>23990</v>
      </c>
      <c r="D21" s="24">
        <v>9839</v>
      </c>
      <c r="E21" s="59">
        <v>67657</v>
      </c>
      <c r="F21" s="24">
        <f t="shared" si="0"/>
        <v>587.64102042890545</v>
      </c>
      <c r="G21" s="58">
        <v>8840</v>
      </c>
      <c r="H21" s="24">
        <v>20285</v>
      </c>
      <c r="I21" s="24">
        <v>10942</v>
      </c>
      <c r="J21" s="59">
        <v>52860</v>
      </c>
      <c r="K21" s="24">
        <f t="shared" si="4"/>
        <v>383.09267044416015</v>
      </c>
      <c r="L21" s="24">
        <v>2758</v>
      </c>
      <c r="M21" s="24">
        <v>6625</v>
      </c>
      <c r="N21" s="24">
        <v>5495</v>
      </c>
      <c r="O21" s="25">
        <v>15065</v>
      </c>
      <c r="P21" s="24">
        <f t="shared" si="1"/>
        <v>174.15832575068245</v>
      </c>
      <c r="Q21" s="24">
        <f t="shared" si="5"/>
        <v>11598</v>
      </c>
      <c r="R21" s="24">
        <f>H21+M21</f>
        <v>26910</v>
      </c>
      <c r="S21" s="24">
        <f t="shared" si="6"/>
        <v>16437</v>
      </c>
      <c r="T21" s="25">
        <f t="shared" si="7"/>
        <v>67925</v>
      </c>
      <c r="U21" s="24">
        <f t="shared" si="3"/>
        <v>313.24450933868712</v>
      </c>
    </row>
    <row r="22" spans="1:21" x14ac:dyDescent="0.2">
      <c r="A22" s="52" t="s">
        <v>309</v>
      </c>
      <c r="B22" s="58">
        <v>26242</v>
      </c>
      <c r="C22" s="24">
        <v>89966</v>
      </c>
      <c r="D22" s="24">
        <v>28192</v>
      </c>
      <c r="E22" s="59">
        <v>198528</v>
      </c>
      <c r="F22" s="24">
        <f t="shared" si="0"/>
        <v>604.19977298524395</v>
      </c>
      <c r="G22" s="58">
        <v>26696</v>
      </c>
      <c r="H22" s="24">
        <v>68849</v>
      </c>
      <c r="I22" s="24">
        <v>32958</v>
      </c>
      <c r="J22" s="59">
        <v>161510</v>
      </c>
      <c r="K22" s="24">
        <f t="shared" si="4"/>
        <v>390.04793980217249</v>
      </c>
      <c r="L22" s="24">
        <v>2564</v>
      </c>
      <c r="M22" s="24">
        <v>9103</v>
      </c>
      <c r="N22" s="24">
        <v>5484</v>
      </c>
      <c r="O22" s="25">
        <v>24826</v>
      </c>
      <c r="P22" s="24">
        <f t="shared" si="1"/>
        <v>352.69876002917579</v>
      </c>
      <c r="Q22" s="24">
        <f t="shared" si="5"/>
        <v>29260</v>
      </c>
      <c r="R22" s="24">
        <f>H22+M22</f>
        <v>77952</v>
      </c>
      <c r="S22" s="24">
        <f t="shared" si="6"/>
        <v>38442</v>
      </c>
      <c r="T22" s="25">
        <f t="shared" si="7"/>
        <v>186336</v>
      </c>
      <c r="U22" s="24">
        <f t="shared" si="3"/>
        <v>384.71983767754023</v>
      </c>
    </row>
    <row r="23" spans="1:21" x14ac:dyDescent="0.2">
      <c r="A23" s="51" t="s">
        <v>86</v>
      </c>
      <c r="B23" s="58">
        <v>832</v>
      </c>
      <c r="C23" s="24">
        <v>583</v>
      </c>
      <c r="D23" s="24">
        <v>832</v>
      </c>
      <c r="E23" s="59">
        <v>1339</v>
      </c>
      <c r="F23" s="24">
        <f t="shared" si="0"/>
        <v>60.9375</v>
      </c>
      <c r="G23" s="58">
        <v>455</v>
      </c>
      <c r="H23" s="24">
        <v>155</v>
      </c>
      <c r="I23" s="24">
        <v>697</v>
      </c>
      <c r="J23" s="59">
        <v>554</v>
      </c>
      <c r="K23" s="24">
        <f t="shared" si="4"/>
        <v>-20.516499282639884</v>
      </c>
      <c r="L23" s="24">
        <v>753</v>
      </c>
      <c r="M23" s="24">
        <v>301</v>
      </c>
      <c r="N23" s="24">
        <v>753</v>
      </c>
      <c r="O23" s="25">
        <v>490</v>
      </c>
      <c r="P23" s="24">
        <f t="shared" si="1"/>
        <v>-34.926958831341302</v>
      </c>
      <c r="Q23" s="24">
        <f t="shared" si="5"/>
        <v>1208</v>
      </c>
      <c r="R23" s="24">
        <f>H23+M23</f>
        <v>456</v>
      </c>
      <c r="S23" s="24">
        <f t="shared" si="6"/>
        <v>1450</v>
      </c>
      <c r="T23" s="25">
        <f t="shared" si="7"/>
        <v>1044</v>
      </c>
      <c r="U23" s="24">
        <f t="shared" si="3"/>
        <v>-28.000000000000004</v>
      </c>
    </row>
    <row r="24" spans="1:21" x14ac:dyDescent="0.2">
      <c r="A24" s="51" t="s">
        <v>325</v>
      </c>
      <c r="B24" s="58" t="s">
        <v>307</v>
      </c>
      <c r="C24" s="24" t="s">
        <v>307</v>
      </c>
      <c r="D24" s="24">
        <v>4792</v>
      </c>
      <c r="E24" s="59">
        <v>37274</v>
      </c>
      <c r="F24" s="24">
        <f t="shared" si="0"/>
        <v>677.83806343906519</v>
      </c>
      <c r="G24" s="58" t="s">
        <v>307</v>
      </c>
      <c r="H24" s="24" t="s">
        <v>307</v>
      </c>
      <c r="I24" s="24">
        <v>10094</v>
      </c>
      <c r="J24" s="59">
        <v>33083</v>
      </c>
      <c r="K24" s="24">
        <f t="shared" si="4"/>
        <v>227.74915791559343</v>
      </c>
      <c r="L24" s="24" t="s">
        <v>307</v>
      </c>
      <c r="M24" s="24" t="s">
        <v>307</v>
      </c>
      <c r="N24" s="24">
        <v>0</v>
      </c>
      <c r="O24" s="25">
        <v>105</v>
      </c>
      <c r="P24" s="24" t="s">
        <v>312</v>
      </c>
      <c r="Q24" s="24" t="s">
        <v>307</v>
      </c>
      <c r="R24" s="24" t="s">
        <v>307</v>
      </c>
      <c r="S24" s="24">
        <f t="shared" si="6"/>
        <v>10094</v>
      </c>
      <c r="T24" s="25">
        <f t="shared" si="7"/>
        <v>33188</v>
      </c>
      <c r="U24" s="24">
        <f t="shared" si="3"/>
        <v>228.78937982960173</v>
      </c>
    </row>
    <row r="25" spans="1:21" x14ac:dyDescent="0.2">
      <c r="A25" s="51" t="s">
        <v>87</v>
      </c>
      <c r="B25" s="58">
        <v>0</v>
      </c>
      <c r="C25" s="24">
        <v>0</v>
      </c>
      <c r="D25" s="24">
        <v>0</v>
      </c>
      <c r="E25" s="59">
        <v>0</v>
      </c>
      <c r="F25" s="24" t="s">
        <v>312</v>
      </c>
      <c r="G25" s="58">
        <v>914</v>
      </c>
      <c r="H25" s="24">
        <v>2586</v>
      </c>
      <c r="I25" s="24">
        <v>1421</v>
      </c>
      <c r="J25" s="59">
        <v>5066</v>
      </c>
      <c r="K25" s="24">
        <f t="shared" si="4"/>
        <v>256.50950035186486</v>
      </c>
      <c r="L25" s="24">
        <v>0</v>
      </c>
      <c r="M25" s="24">
        <v>0</v>
      </c>
      <c r="N25" s="24">
        <v>0</v>
      </c>
      <c r="O25" s="25">
        <v>0</v>
      </c>
      <c r="P25" s="24" t="s">
        <v>312</v>
      </c>
      <c r="Q25" s="24">
        <f>L25+G25</f>
        <v>914</v>
      </c>
      <c r="R25" s="24">
        <f>H25+M25</f>
        <v>2586</v>
      </c>
      <c r="S25" s="24">
        <f t="shared" si="6"/>
        <v>1421</v>
      </c>
      <c r="T25" s="25">
        <f t="shared" si="7"/>
        <v>5066</v>
      </c>
      <c r="U25" s="24">
        <f t="shared" si="3"/>
        <v>256.50950035186486</v>
      </c>
    </row>
    <row r="26" spans="1:21" x14ac:dyDescent="0.2">
      <c r="A26" s="51" t="s">
        <v>88</v>
      </c>
      <c r="B26" s="58">
        <v>1910</v>
      </c>
      <c r="C26" s="24">
        <v>2202</v>
      </c>
      <c r="D26" s="24">
        <v>3026</v>
      </c>
      <c r="E26" s="59">
        <v>6711</v>
      </c>
      <c r="F26" s="24">
        <f t="shared" si="0"/>
        <v>121.77792465300728</v>
      </c>
      <c r="G26" s="58">
        <v>1228</v>
      </c>
      <c r="H26" s="24">
        <v>1303</v>
      </c>
      <c r="I26" s="24">
        <v>2354</v>
      </c>
      <c r="J26" s="59">
        <v>3607</v>
      </c>
      <c r="K26" s="24">
        <f t="shared" si="4"/>
        <v>53.228547153780802</v>
      </c>
      <c r="L26" s="24">
        <v>596</v>
      </c>
      <c r="M26" s="24">
        <v>1324</v>
      </c>
      <c r="N26" s="24">
        <v>626</v>
      </c>
      <c r="O26" s="25">
        <v>4280</v>
      </c>
      <c r="P26" s="24">
        <f t="shared" si="1"/>
        <v>583.70607028754</v>
      </c>
      <c r="Q26" s="24">
        <f>L26+G26</f>
        <v>1824</v>
      </c>
      <c r="R26" s="24">
        <f>H26+M26</f>
        <v>2627</v>
      </c>
      <c r="S26" s="24">
        <f t="shared" si="6"/>
        <v>2980</v>
      </c>
      <c r="T26" s="25">
        <f t="shared" si="7"/>
        <v>7887</v>
      </c>
      <c r="U26" s="24">
        <f t="shared" si="3"/>
        <v>164.66442953020135</v>
      </c>
    </row>
    <row r="27" spans="1:21" x14ac:dyDescent="0.2">
      <c r="A27" s="50" t="s">
        <v>89</v>
      </c>
      <c r="B27" s="60">
        <f>SUM(B18:B26)</f>
        <v>37887</v>
      </c>
      <c r="C27" s="27">
        <f t="shared" ref="C27:O27" si="8">SUM(C18:C26)</f>
        <v>118856</v>
      </c>
      <c r="D27" s="27">
        <f t="shared" si="8"/>
        <v>51006</v>
      </c>
      <c r="E27" s="61">
        <f t="shared" si="8"/>
        <v>321777</v>
      </c>
      <c r="F27" s="27">
        <f t="shared" si="0"/>
        <v>530.86107516762729</v>
      </c>
      <c r="G27" s="60">
        <f t="shared" si="8"/>
        <v>39333</v>
      </c>
      <c r="H27" s="27">
        <f t="shared" si="8"/>
        <v>95441</v>
      </c>
      <c r="I27" s="27">
        <f t="shared" si="8"/>
        <v>59924</v>
      </c>
      <c r="J27" s="61">
        <f t="shared" si="8"/>
        <v>265194</v>
      </c>
      <c r="K27" s="27">
        <f t="shared" si="4"/>
        <v>342.5505640477939</v>
      </c>
      <c r="L27" s="27">
        <f t="shared" si="8"/>
        <v>9932</v>
      </c>
      <c r="M27" s="27">
        <f t="shared" si="8"/>
        <v>17993</v>
      </c>
      <c r="N27" s="27">
        <f t="shared" si="8"/>
        <v>17670</v>
      </c>
      <c r="O27" s="28">
        <f t="shared" si="8"/>
        <v>46078</v>
      </c>
      <c r="P27" s="27">
        <f t="shared" si="1"/>
        <v>160.76966610073572</v>
      </c>
      <c r="Q27" s="27">
        <f>L27+G27</f>
        <v>49265</v>
      </c>
      <c r="R27" s="27">
        <f>H27+M27</f>
        <v>113434</v>
      </c>
      <c r="S27" s="27">
        <f t="shared" si="6"/>
        <v>77594</v>
      </c>
      <c r="T27" s="28">
        <f t="shared" si="7"/>
        <v>311272</v>
      </c>
      <c r="U27" s="27">
        <f t="shared" si="3"/>
        <v>301.15472845838599</v>
      </c>
    </row>
    <row r="28" spans="1:21" x14ac:dyDescent="0.2">
      <c r="A28" s="50" t="s">
        <v>90</v>
      </c>
      <c r="B28" s="62"/>
      <c r="C28" s="30"/>
      <c r="D28" s="30"/>
      <c r="E28" s="63"/>
      <c r="F28" s="30"/>
      <c r="G28" s="62"/>
      <c r="H28" s="30"/>
      <c r="I28" s="30"/>
      <c r="J28" s="63"/>
      <c r="K28" s="30"/>
      <c r="L28" s="30"/>
      <c r="M28" s="30"/>
      <c r="N28" s="30"/>
      <c r="O28" s="31"/>
      <c r="P28" s="30"/>
      <c r="Q28" s="30"/>
      <c r="R28" s="30"/>
      <c r="S28" s="30"/>
      <c r="T28" s="31"/>
      <c r="U28" s="30"/>
    </row>
    <row r="29" spans="1:21" x14ac:dyDescent="0.2">
      <c r="A29" s="50" t="s">
        <v>77</v>
      </c>
      <c r="B29" s="62"/>
      <c r="C29" s="30"/>
      <c r="D29" s="30"/>
      <c r="E29" s="63"/>
      <c r="F29" s="30"/>
      <c r="G29" s="62"/>
      <c r="H29" s="30"/>
      <c r="I29" s="30"/>
      <c r="J29" s="63"/>
      <c r="K29" s="30"/>
      <c r="L29" s="30"/>
      <c r="M29" s="30"/>
      <c r="N29" s="30"/>
      <c r="O29" s="31"/>
      <c r="P29" s="30"/>
      <c r="Q29" s="30"/>
      <c r="R29" s="30"/>
      <c r="S29" s="30"/>
      <c r="T29" s="31"/>
      <c r="U29" s="30"/>
    </row>
    <row r="30" spans="1:21" x14ac:dyDescent="0.2">
      <c r="A30" s="51" t="s">
        <v>91</v>
      </c>
      <c r="B30" s="58">
        <v>0</v>
      </c>
      <c r="C30" s="24">
        <v>0</v>
      </c>
      <c r="D30" s="24">
        <v>0</v>
      </c>
      <c r="E30" s="59">
        <v>0</v>
      </c>
      <c r="F30" s="24" t="s">
        <v>312</v>
      </c>
      <c r="G30" s="58">
        <v>1</v>
      </c>
      <c r="H30" s="24">
        <v>0</v>
      </c>
      <c r="I30" s="24">
        <v>1</v>
      </c>
      <c r="J30" s="59">
        <v>1</v>
      </c>
      <c r="K30" s="24">
        <f t="shared" si="4"/>
        <v>0</v>
      </c>
      <c r="L30" s="24">
        <v>6</v>
      </c>
      <c r="M30" s="24">
        <v>0</v>
      </c>
      <c r="N30" s="24">
        <v>6</v>
      </c>
      <c r="O30" s="25">
        <v>0</v>
      </c>
      <c r="P30" s="24">
        <f t="shared" si="1"/>
        <v>-100</v>
      </c>
      <c r="Q30" s="24">
        <f>L30+G30</f>
        <v>7</v>
      </c>
      <c r="R30" s="24">
        <f t="shared" ref="R30:T31" si="9">H30+M30</f>
        <v>0</v>
      </c>
      <c r="S30" s="24">
        <f t="shared" si="9"/>
        <v>7</v>
      </c>
      <c r="T30" s="25">
        <f t="shared" si="9"/>
        <v>1</v>
      </c>
      <c r="U30" s="24">
        <f t="shared" si="3"/>
        <v>-85.714285714285708</v>
      </c>
    </row>
    <row r="31" spans="1:21" x14ac:dyDescent="0.2">
      <c r="A31" s="50" t="s">
        <v>92</v>
      </c>
      <c r="B31" s="60">
        <v>0</v>
      </c>
      <c r="C31" s="27">
        <v>0</v>
      </c>
      <c r="D31" s="27">
        <v>0</v>
      </c>
      <c r="E31" s="61">
        <v>0</v>
      </c>
      <c r="F31" s="27" t="s">
        <v>312</v>
      </c>
      <c r="G31" s="60">
        <v>1</v>
      </c>
      <c r="H31" s="27">
        <v>0</v>
      </c>
      <c r="I31" s="27">
        <v>1</v>
      </c>
      <c r="J31" s="61">
        <v>1</v>
      </c>
      <c r="K31" s="27">
        <f t="shared" si="4"/>
        <v>0</v>
      </c>
      <c r="L31" s="27">
        <v>6</v>
      </c>
      <c r="M31" s="27">
        <v>0</v>
      </c>
      <c r="N31" s="27">
        <v>6</v>
      </c>
      <c r="O31" s="28">
        <v>0</v>
      </c>
      <c r="P31" s="27">
        <f t="shared" si="1"/>
        <v>-100</v>
      </c>
      <c r="Q31" s="27">
        <f>L31+G31</f>
        <v>7</v>
      </c>
      <c r="R31" s="27">
        <f t="shared" si="9"/>
        <v>0</v>
      </c>
      <c r="S31" s="27">
        <f t="shared" si="9"/>
        <v>7</v>
      </c>
      <c r="T31" s="28">
        <f t="shared" si="9"/>
        <v>1</v>
      </c>
      <c r="U31" s="27">
        <f t="shared" si="3"/>
        <v>-85.714285714285708</v>
      </c>
    </row>
    <row r="32" spans="1:21" s="3" customFormat="1" x14ac:dyDescent="0.2">
      <c r="A32" s="53" t="s">
        <v>326</v>
      </c>
      <c r="B32" s="64"/>
      <c r="C32" s="46"/>
      <c r="D32" s="47"/>
      <c r="E32" s="65" t="s">
        <v>327</v>
      </c>
      <c r="F32" s="77"/>
      <c r="G32" s="64"/>
      <c r="H32" s="46"/>
      <c r="I32" s="46"/>
      <c r="J32" s="66" t="s">
        <v>320</v>
      </c>
      <c r="K32" s="77"/>
      <c r="L32" s="46"/>
      <c r="M32" s="46"/>
      <c r="N32" s="46"/>
      <c r="O32" s="48"/>
      <c r="P32" s="77"/>
      <c r="Q32" s="46"/>
      <c r="R32" s="46"/>
      <c r="S32" s="46"/>
      <c r="T32" s="48"/>
      <c r="U32" s="77"/>
    </row>
    <row r="33" spans="1:21" x14ac:dyDescent="0.2">
      <c r="A33" s="50" t="s">
        <v>93</v>
      </c>
      <c r="B33" s="62"/>
      <c r="C33" s="30"/>
      <c r="D33" s="30"/>
      <c r="E33" s="63"/>
      <c r="F33" s="30"/>
      <c r="G33" s="62"/>
      <c r="H33" s="30"/>
      <c r="I33" s="30"/>
      <c r="J33" s="63"/>
      <c r="K33" s="30"/>
      <c r="L33" s="30"/>
      <c r="M33" s="30"/>
      <c r="N33" s="30"/>
      <c r="O33" s="31"/>
      <c r="P33" s="30"/>
      <c r="Q33" s="30"/>
      <c r="R33" s="30"/>
      <c r="S33" s="30"/>
      <c r="T33" s="31"/>
      <c r="U33" s="30"/>
    </row>
    <row r="34" spans="1:21" x14ac:dyDescent="0.2">
      <c r="A34" s="50" t="s">
        <v>77</v>
      </c>
      <c r="B34" s="62"/>
      <c r="C34" s="30"/>
      <c r="D34" s="30"/>
      <c r="E34" s="63"/>
      <c r="F34" s="30"/>
      <c r="G34" s="62"/>
      <c r="H34" s="30"/>
      <c r="I34" s="30"/>
      <c r="J34" s="63"/>
      <c r="K34" s="30"/>
      <c r="L34" s="30"/>
      <c r="M34" s="30"/>
      <c r="N34" s="30"/>
      <c r="O34" s="31"/>
      <c r="P34" s="30"/>
      <c r="Q34" s="30"/>
      <c r="R34" s="30"/>
      <c r="S34" s="30"/>
      <c r="T34" s="31"/>
      <c r="U34" s="30"/>
    </row>
    <row r="35" spans="1:21" x14ac:dyDescent="0.2">
      <c r="A35" s="51" t="s">
        <v>94</v>
      </c>
      <c r="B35" s="58">
        <v>615</v>
      </c>
      <c r="C35" s="24">
        <v>3528</v>
      </c>
      <c r="D35" s="24">
        <v>615</v>
      </c>
      <c r="E35" s="59">
        <v>9021</v>
      </c>
      <c r="F35" s="24">
        <f t="shared" si="0"/>
        <v>1366.8292682926829</v>
      </c>
      <c r="G35" s="58">
        <v>585</v>
      </c>
      <c r="H35" s="24">
        <v>2571</v>
      </c>
      <c r="I35" s="24">
        <v>703</v>
      </c>
      <c r="J35" s="59">
        <v>6847</v>
      </c>
      <c r="K35" s="24">
        <f t="shared" si="4"/>
        <v>873.96870554765303</v>
      </c>
      <c r="L35" s="24">
        <v>0</v>
      </c>
      <c r="M35" s="24">
        <v>926</v>
      </c>
      <c r="N35" s="24">
        <v>0</v>
      </c>
      <c r="O35" s="25">
        <v>1856</v>
      </c>
      <c r="P35" s="24" t="s">
        <v>312</v>
      </c>
      <c r="Q35" s="24">
        <f t="shared" ref="Q35:Q42" si="10">L35+G35</f>
        <v>585</v>
      </c>
      <c r="R35" s="24">
        <f t="shared" ref="R35:T42" si="11">H35+M35</f>
        <v>3497</v>
      </c>
      <c r="S35" s="24">
        <f t="shared" si="11"/>
        <v>703</v>
      </c>
      <c r="T35" s="25">
        <f t="shared" si="11"/>
        <v>8703</v>
      </c>
      <c r="U35" s="24">
        <f t="shared" si="3"/>
        <v>1137.9800853485062</v>
      </c>
    </row>
    <row r="36" spans="1:21" x14ac:dyDescent="0.2">
      <c r="A36" s="51" t="s">
        <v>95</v>
      </c>
      <c r="B36" s="58">
        <v>2777</v>
      </c>
      <c r="C36" s="24">
        <v>4510</v>
      </c>
      <c r="D36" s="24">
        <v>5558</v>
      </c>
      <c r="E36" s="59">
        <v>10743</v>
      </c>
      <c r="F36" s="24">
        <f t="shared" si="0"/>
        <v>93.288952860741276</v>
      </c>
      <c r="G36" s="58">
        <v>1083</v>
      </c>
      <c r="H36" s="24">
        <v>2181</v>
      </c>
      <c r="I36" s="24">
        <v>1400</v>
      </c>
      <c r="J36" s="59">
        <v>5914</v>
      </c>
      <c r="K36" s="24">
        <f t="shared" si="4"/>
        <v>322.42857142857144</v>
      </c>
      <c r="L36" s="24">
        <v>2542</v>
      </c>
      <c r="M36" s="24">
        <v>2463</v>
      </c>
      <c r="N36" s="24">
        <v>5857</v>
      </c>
      <c r="O36" s="25">
        <v>4836</v>
      </c>
      <c r="P36" s="24">
        <f t="shared" si="1"/>
        <v>-17.432132491036366</v>
      </c>
      <c r="Q36" s="24">
        <f t="shared" si="10"/>
        <v>3625</v>
      </c>
      <c r="R36" s="24">
        <f t="shared" si="11"/>
        <v>4644</v>
      </c>
      <c r="S36" s="24">
        <f t="shared" si="11"/>
        <v>7257</v>
      </c>
      <c r="T36" s="25">
        <f t="shared" si="11"/>
        <v>10750</v>
      </c>
      <c r="U36" s="24">
        <f t="shared" si="3"/>
        <v>48.132837260575997</v>
      </c>
    </row>
    <row r="37" spans="1:21" x14ac:dyDescent="0.2">
      <c r="A37" s="51" t="s">
        <v>321</v>
      </c>
      <c r="B37" s="58">
        <v>363</v>
      </c>
      <c r="C37" s="24">
        <v>1166</v>
      </c>
      <c r="D37" s="24">
        <v>526</v>
      </c>
      <c r="E37" s="59">
        <v>3894</v>
      </c>
      <c r="F37" s="24">
        <f t="shared" si="0"/>
        <v>640.30418250950572</v>
      </c>
      <c r="G37" s="58">
        <v>553</v>
      </c>
      <c r="H37" s="24">
        <v>602</v>
      </c>
      <c r="I37" s="24">
        <v>745</v>
      </c>
      <c r="J37" s="59">
        <v>2518</v>
      </c>
      <c r="K37" s="24">
        <f t="shared" si="4"/>
        <v>237.98657718120805</v>
      </c>
      <c r="L37" s="24">
        <v>56</v>
      </c>
      <c r="M37" s="24">
        <v>502</v>
      </c>
      <c r="N37" s="24">
        <v>147</v>
      </c>
      <c r="O37" s="25">
        <v>1403</v>
      </c>
      <c r="P37" s="24">
        <f t="shared" si="1"/>
        <v>854.42176870748301</v>
      </c>
      <c r="Q37" s="24">
        <f t="shared" si="10"/>
        <v>609</v>
      </c>
      <c r="R37" s="24">
        <f t="shared" si="11"/>
        <v>1104</v>
      </c>
      <c r="S37" s="24">
        <f t="shared" si="11"/>
        <v>892</v>
      </c>
      <c r="T37" s="25">
        <f t="shared" si="11"/>
        <v>3921</v>
      </c>
      <c r="U37" s="24">
        <f t="shared" si="3"/>
        <v>339.57399103139016</v>
      </c>
    </row>
    <row r="38" spans="1:21" x14ac:dyDescent="0.2">
      <c r="A38" s="51" t="s">
        <v>96</v>
      </c>
      <c r="B38" s="58">
        <v>1156</v>
      </c>
      <c r="C38" s="24">
        <v>3368</v>
      </c>
      <c r="D38" s="24">
        <v>1156</v>
      </c>
      <c r="E38" s="59">
        <v>6198</v>
      </c>
      <c r="F38" s="24">
        <f t="shared" si="0"/>
        <v>436.15916955017298</v>
      </c>
      <c r="G38" s="58">
        <v>0</v>
      </c>
      <c r="H38" s="24">
        <v>0</v>
      </c>
      <c r="I38" s="24">
        <v>0</v>
      </c>
      <c r="J38" s="59">
        <v>0</v>
      </c>
      <c r="K38" s="24" t="s">
        <v>312</v>
      </c>
      <c r="L38" s="24">
        <v>1327</v>
      </c>
      <c r="M38" s="24">
        <v>4310</v>
      </c>
      <c r="N38" s="24">
        <v>1327</v>
      </c>
      <c r="O38" s="25">
        <v>5969</v>
      </c>
      <c r="P38" s="24">
        <f t="shared" si="1"/>
        <v>349.81160512434059</v>
      </c>
      <c r="Q38" s="24">
        <f t="shared" si="10"/>
        <v>1327</v>
      </c>
      <c r="R38" s="24">
        <f t="shared" si="11"/>
        <v>4310</v>
      </c>
      <c r="S38" s="24">
        <f t="shared" si="11"/>
        <v>1327</v>
      </c>
      <c r="T38" s="25">
        <f t="shared" si="11"/>
        <v>5969</v>
      </c>
      <c r="U38" s="24">
        <f t="shared" si="3"/>
        <v>349.81160512434059</v>
      </c>
    </row>
    <row r="39" spans="1:21" x14ac:dyDescent="0.2">
      <c r="A39" s="51" t="s">
        <v>97</v>
      </c>
      <c r="B39" s="58">
        <v>803</v>
      </c>
      <c r="C39" s="24">
        <v>1529</v>
      </c>
      <c r="D39" s="24">
        <v>1480</v>
      </c>
      <c r="E39" s="59">
        <v>3431</v>
      </c>
      <c r="F39" s="24">
        <f t="shared" si="0"/>
        <v>131.82432432432432</v>
      </c>
      <c r="G39" s="58">
        <v>577</v>
      </c>
      <c r="H39" s="24">
        <v>454</v>
      </c>
      <c r="I39" s="24">
        <v>868</v>
      </c>
      <c r="J39" s="59">
        <v>1905</v>
      </c>
      <c r="K39" s="24">
        <f t="shared" si="4"/>
        <v>119.47004608294931</v>
      </c>
      <c r="L39" s="24">
        <v>0</v>
      </c>
      <c r="M39" s="24">
        <v>0</v>
      </c>
      <c r="N39" s="24">
        <v>0</v>
      </c>
      <c r="O39" s="25">
        <v>0</v>
      </c>
      <c r="P39" s="24" t="s">
        <v>312</v>
      </c>
      <c r="Q39" s="24">
        <f t="shared" si="10"/>
        <v>577</v>
      </c>
      <c r="R39" s="24">
        <f t="shared" si="11"/>
        <v>454</v>
      </c>
      <c r="S39" s="24">
        <f t="shared" si="11"/>
        <v>868</v>
      </c>
      <c r="T39" s="25">
        <f t="shared" si="11"/>
        <v>1905</v>
      </c>
      <c r="U39" s="24">
        <f t="shared" si="3"/>
        <v>119.47004608294931</v>
      </c>
    </row>
    <row r="40" spans="1:21" x14ac:dyDescent="0.2">
      <c r="A40" s="51" t="s">
        <v>98</v>
      </c>
      <c r="B40" s="58">
        <v>95</v>
      </c>
      <c r="C40" s="24">
        <v>0</v>
      </c>
      <c r="D40" s="24">
        <v>95</v>
      </c>
      <c r="E40" s="59">
        <v>237</v>
      </c>
      <c r="F40" s="24">
        <f t="shared" si="0"/>
        <v>149.4736842105263</v>
      </c>
      <c r="G40" s="58">
        <v>79</v>
      </c>
      <c r="H40" s="24">
        <v>5</v>
      </c>
      <c r="I40" s="24">
        <v>142</v>
      </c>
      <c r="J40" s="59">
        <v>290</v>
      </c>
      <c r="K40" s="24">
        <f t="shared" si="4"/>
        <v>104.22535211267605</v>
      </c>
      <c r="L40" s="24">
        <v>0</v>
      </c>
      <c r="M40" s="24">
        <v>0</v>
      </c>
      <c r="N40" s="24">
        <v>0</v>
      </c>
      <c r="O40" s="25">
        <v>0</v>
      </c>
      <c r="P40" s="24" t="s">
        <v>312</v>
      </c>
      <c r="Q40" s="24">
        <f t="shared" si="10"/>
        <v>79</v>
      </c>
      <c r="R40" s="24">
        <f t="shared" si="11"/>
        <v>5</v>
      </c>
      <c r="S40" s="24">
        <f t="shared" si="11"/>
        <v>142</v>
      </c>
      <c r="T40" s="25">
        <f t="shared" si="11"/>
        <v>290</v>
      </c>
      <c r="U40" s="24">
        <f t="shared" si="3"/>
        <v>104.22535211267605</v>
      </c>
    </row>
    <row r="41" spans="1:21" x14ac:dyDescent="0.2">
      <c r="A41" s="51" t="s">
        <v>99</v>
      </c>
      <c r="B41" s="58">
        <v>3384</v>
      </c>
      <c r="C41" s="24">
        <v>5152</v>
      </c>
      <c r="D41" s="24">
        <v>4580</v>
      </c>
      <c r="E41" s="59">
        <v>11616</v>
      </c>
      <c r="F41" s="24">
        <f t="shared" si="0"/>
        <v>153.62445414847161</v>
      </c>
      <c r="G41" s="58">
        <v>282</v>
      </c>
      <c r="H41" s="24">
        <v>178</v>
      </c>
      <c r="I41" s="24">
        <v>460</v>
      </c>
      <c r="J41" s="59">
        <v>517</v>
      </c>
      <c r="K41" s="24">
        <f t="shared" si="4"/>
        <v>12.391304347826088</v>
      </c>
      <c r="L41" s="24">
        <v>2526</v>
      </c>
      <c r="M41" s="24">
        <v>3193</v>
      </c>
      <c r="N41" s="24">
        <v>3528</v>
      </c>
      <c r="O41" s="25">
        <v>7286</v>
      </c>
      <c r="P41" s="24">
        <f t="shared" si="1"/>
        <v>106.51927437641724</v>
      </c>
      <c r="Q41" s="24">
        <f t="shared" si="10"/>
        <v>2808</v>
      </c>
      <c r="R41" s="24">
        <f t="shared" si="11"/>
        <v>3371</v>
      </c>
      <c r="S41" s="24">
        <f t="shared" si="11"/>
        <v>3988</v>
      </c>
      <c r="T41" s="25">
        <f t="shared" si="11"/>
        <v>7803</v>
      </c>
      <c r="U41" s="24">
        <f t="shared" si="3"/>
        <v>95.661985957873625</v>
      </c>
    </row>
    <row r="42" spans="1:21" x14ac:dyDescent="0.2">
      <c r="A42" s="50" t="s">
        <v>100</v>
      </c>
      <c r="B42" s="60">
        <v>9193</v>
      </c>
      <c r="C42" s="27">
        <v>19253</v>
      </c>
      <c r="D42" s="27">
        <v>14010</v>
      </c>
      <c r="E42" s="61">
        <v>45140</v>
      </c>
      <c r="F42" s="27">
        <f t="shared" si="0"/>
        <v>222.19842969307641</v>
      </c>
      <c r="G42" s="60">
        <v>3159</v>
      </c>
      <c r="H42" s="27">
        <v>5991</v>
      </c>
      <c r="I42" s="27">
        <v>4318</v>
      </c>
      <c r="J42" s="61">
        <v>17991</v>
      </c>
      <c r="K42" s="27">
        <f t="shared" si="4"/>
        <v>316.65122742010186</v>
      </c>
      <c r="L42" s="27">
        <v>6451</v>
      </c>
      <c r="M42" s="27">
        <v>11394</v>
      </c>
      <c r="N42" s="27">
        <v>10859</v>
      </c>
      <c r="O42" s="28">
        <v>21350</v>
      </c>
      <c r="P42" s="27">
        <f t="shared" si="1"/>
        <v>96.611105995027174</v>
      </c>
      <c r="Q42" s="27">
        <f t="shared" si="10"/>
        <v>9610</v>
      </c>
      <c r="R42" s="27">
        <f t="shared" si="11"/>
        <v>17385</v>
      </c>
      <c r="S42" s="27">
        <f t="shared" si="11"/>
        <v>15177</v>
      </c>
      <c r="T42" s="28">
        <f t="shared" si="11"/>
        <v>39341</v>
      </c>
      <c r="U42" s="27">
        <f t="shared" si="3"/>
        <v>159.21460104104895</v>
      </c>
    </row>
    <row r="43" spans="1:21" x14ac:dyDescent="0.2">
      <c r="A43" s="50" t="s">
        <v>101</v>
      </c>
      <c r="B43" s="62"/>
      <c r="C43" s="30"/>
      <c r="D43" s="30"/>
      <c r="E43" s="63"/>
      <c r="F43" s="30"/>
      <c r="G43" s="62"/>
      <c r="H43" s="30"/>
      <c r="I43" s="30"/>
      <c r="J43" s="63"/>
      <c r="K43" s="30"/>
      <c r="L43" s="30"/>
      <c r="M43" s="30"/>
      <c r="N43" s="30"/>
      <c r="O43" s="31"/>
      <c r="P43" s="30"/>
      <c r="Q43" s="30"/>
      <c r="R43" s="30"/>
      <c r="S43" s="30"/>
      <c r="T43" s="31"/>
      <c r="U43" s="30"/>
    </row>
    <row r="44" spans="1:21" x14ac:dyDescent="0.2">
      <c r="A44" s="50" t="s">
        <v>77</v>
      </c>
      <c r="B44" s="62"/>
      <c r="C44" s="30"/>
      <c r="D44" s="30"/>
      <c r="E44" s="63"/>
      <c r="F44" s="30"/>
      <c r="G44" s="62"/>
      <c r="H44" s="30"/>
      <c r="I44" s="30"/>
      <c r="J44" s="63"/>
      <c r="K44" s="30"/>
      <c r="L44" s="30"/>
      <c r="M44" s="30"/>
      <c r="N44" s="30"/>
      <c r="O44" s="31"/>
      <c r="P44" s="30"/>
      <c r="Q44" s="30"/>
      <c r="R44" s="30"/>
      <c r="S44" s="30"/>
      <c r="T44" s="31"/>
      <c r="U44" s="30"/>
    </row>
    <row r="45" spans="1:21" x14ac:dyDescent="0.2">
      <c r="A45" s="51" t="s">
        <v>102</v>
      </c>
      <c r="B45" s="58">
        <v>0</v>
      </c>
      <c r="C45" s="24">
        <v>0</v>
      </c>
      <c r="D45" s="24">
        <v>0</v>
      </c>
      <c r="E45" s="59">
        <v>0</v>
      </c>
      <c r="F45" s="24" t="s">
        <v>312</v>
      </c>
      <c r="G45" s="58">
        <v>2</v>
      </c>
      <c r="H45" s="24">
        <v>0</v>
      </c>
      <c r="I45" s="24">
        <v>3</v>
      </c>
      <c r="J45" s="59">
        <v>0</v>
      </c>
      <c r="K45" s="24">
        <f t="shared" si="4"/>
        <v>-100</v>
      </c>
      <c r="L45" s="24">
        <v>0</v>
      </c>
      <c r="M45" s="24">
        <v>0</v>
      </c>
      <c r="N45" s="24">
        <v>0</v>
      </c>
      <c r="O45" s="25">
        <v>0</v>
      </c>
      <c r="P45" s="24" t="s">
        <v>312</v>
      </c>
      <c r="Q45" s="24">
        <f>L45+G45</f>
        <v>2</v>
      </c>
      <c r="R45" s="24">
        <f t="shared" ref="R45:T48" si="12">H45+M45</f>
        <v>0</v>
      </c>
      <c r="S45" s="24">
        <f t="shared" si="12"/>
        <v>3</v>
      </c>
      <c r="T45" s="25">
        <f t="shared" si="12"/>
        <v>0</v>
      </c>
      <c r="U45" s="24">
        <f t="shared" si="3"/>
        <v>-100</v>
      </c>
    </row>
    <row r="46" spans="1:21" x14ac:dyDescent="0.2">
      <c r="A46" s="51" t="s">
        <v>103</v>
      </c>
      <c r="B46" s="58">
        <v>5</v>
      </c>
      <c r="C46" s="24">
        <v>45</v>
      </c>
      <c r="D46" s="24">
        <v>8</v>
      </c>
      <c r="E46" s="59">
        <v>115</v>
      </c>
      <c r="F46" s="24">
        <f t="shared" si="0"/>
        <v>1337.5</v>
      </c>
      <c r="G46" s="58">
        <v>15</v>
      </c>
      <c r="H46" s="24">
        <v>29</v>
      </c>
      <c r="I46" s="24">
        <v>21</v>
      </c>
      <c r="J46" s="59">
        <v>91</v>
      </c>
      <c r="K46" s="24">
        <f t="shared" si="4"/>
        <v>333.33333333333337</v>
      </c>
      <c r="L46" s="24">
        <v>0</v>
      </c>
      <c r="M46" s="24">
        <v>0</v>
      </c>
      <c r="N46" s="24">
        <v>0</v>
      </c>
      <c r="O46" s="25">
        <v>0</v>
      </c>
      <c r="P46" s="24" t="s">
        <v>312</v>
      </c>
      <c r="Q46" s="24">
        <f>L46+G46</f>
        <v>15</v>
      </c>
      <c r="R46" s="24">
        <f t="shared" si="12"/>
        <v>29</v>
      </c>
      <c r="S46" s="24">
        <f t="shared" si="12"/>
        <v>21</v>
      </c>
      <c r="T46" s="25">
        <f t="shared" si="12"/>
        <v>91</v>
      </c>
      <c r="U46" s="24">
        <f t="shared" si="3"/>
        <v>333.33333333333337</v>
      </c>
    </row>
    <row r="47" spans="1:21" x14ac:dyDescent="0.2">
      <c r="A47" s="51" t="s">
        <v>104</v>
      </c>
      <c r="B47" s="58">
        <v>0</v>
      </c>
      <c r="C47" s="24">
        <v>252</v>
      </c>
      <c r="D47" s="24">
        <v>0</v>
      </c>
      <c r="E47" s="59">
        <v>535</v>
      </c>
      <c r="F47" s="24" t="s">
        <v>312</v>
      </c>
      <c r="G47" s="58">
        <v>21</v>
      </c>
      <c r="H47" s="24">
        <v>162</v>
      </c>
      <c r="I47" s="24">
        <v>53</v>
      </c>
      <c r="J47" s="59">
        <v>269</v>
      </c>
      <c r="K47" s="24">
        <f t="shared" si="4"/>
        <v>407.54716981132077</v>
      </c>
      <c r="L47" s="24">
        <v>0</v>
      </c>
      <c r="M47" s="24">
        <v>0</v>
      </c>
      <c r="N47" s="24">
        <v>0</v>
      </c>
      <c r="O47" s="25">
        <v>0</v>
      </c>
      <c r="P47" s="24" t="s">
        <v>312</v>
      </c>
      <c r="Q47" s="24">
        <f>L47+G47</f>
        <v>21</v>
      </c>
      <c r="R47" s="24">
        <f t="shared" si="12"/>
        <v>162</v>
      </c>
      <c r="S47" s="24">
        <f t="shared" si="12"/>
        <v>53</v>
      </c>
      <c r="T47" s="25">
        <f t="shared" si="12"/>
        <v>269</v>
      </c>
      <c r="U47" s="24">
        <f t="shared" si="3"/>
        <v>407.54716981132077</v>
      </c>
    </row>
    <row r="48" spans="1:21" x14ac:dyDescent="0.2">
      <c r="A48" s="50" t="s">
        <v>105</v>
      </c>
      <c r="B48" s="60">
        <v>5</v>
      </c>
      <c r="C48" s="27">
        <v>297</v>
      </c>
      <c r="D48" s="27">
        <v>8</v>
      </c>
      <c r="E48" s="61">
        <v>650</v>
      </c>
      <c r="F48" s="27">
        <f t="shared" si="0"/>
        <v>8025</v>
      </c>
      <c r="G48" s="60">
        <v>38</v>
      </c>
      <c r="H48" s="27">
        <v>191</v>
      </c>
      <c r="I48" s="27">
        <v>77</v>
      </c>
      <c r="J48" s="61">
        <v>360</v>
      </c>
      <c r="K48" s="27">
        <f t="shared" si="4"/>
        <v>367.53246753246754</v>
      </c>
      <c r="L48" s="27">
        <v>0</v>
      </c>
      <c r="M48" s="27">
        <v>0</v>
      </c>
      <c r="N48" s="27">
        <v>0</v>
      </c>
      <c r="O48" s="28">
        <v>0</v>
      </c>
      <c r="P48" s="27" t="s">
        <v>312</v>
      </c>
      <c r="Q48" s="27">
        <f>L48+G48</f>
        <v>38</v>
      </c>
      <c r="R48" s="27">
        <f t="shared" si="12"/>
        <v>191</v>
      </c>
      <c r="S48" s="27">
        <f t="shared" si="12"/>
        <v>77</v>
      </c>
      <c r="T48" s="28">
        <f t="shared" si="12"/>
        <v>360</v>
      </c>
      <c r="U48" s="27">
        <f t="shared" si="3"/>
        <v>367.53246753246754</v>
      </c>
    </row>
    <row r="49" spans="1:21" x14ac:dyDescent="0.2">
      <c r="A49" s="50" t="s">
        <v>106</v>
      </c>
      <c r="B49" s="62"/>
      <c r="C49" s="30"/>
      <c r="D49" s="30"/>
      <c r="E49" s="63"/>
      <c r="F49" s="30"/>
      <c r="G49" s="62"/>
      <c r="H49" s="30"/>
      <c r="I49" s="30"/>
      <c r="J49" s="63"/>
      <c r="K49" s="30"/>
      <c r="L49" s="30"/>
      <c r="M49" s="30"/>
      <c r="N49" s="30"/>
      <c r="O49" s="31"/>
      <c r="P49" s="30"/>
      <c r="Q49" s="30"/>
      <c r="R49" s="30"/>
      <c r="S49" s="30"/>
      <c r="T49" s="31"/>
      <c r="U49" s="30"/>
    </row>
    <row r="50" spans="1:21" x14ac:dyDescent="0.2">
      <c r="A50" s="50" t="s">
        <v>77</v>
      </c>
      <c r="B50" s="62"/>
      <c r="C50" s="30"/>
      <c r="D50" s="30"/>
      <c r="E50" s="63"/>
      <c r="F50" s="30"/>
      <c r="G50" s="62"/>
      <c r="H50" s="30"/>
      <c r="I50" s="30"/>
      <c r="J50" s="63"/>
      <c r="K50" s="30"/>
      <c r="L50" s="30"/>
      <c r="M50" s="30"/>
      <c r="N50" s="30"/>
      <c r="O50" s="31"/>
      <c r="P50" s="30"/>
      <c r="Q50" s="30"/>
      <c r="R50" s="30"/>
      <c r="S50" s="30"/>
      <c r="T50" s="31"/>
      <c r="U50" s="30"/>
    </row>
    <row r="51" spans="1:21" x14ac:dyDescent="0.2">
      <c r="A51" s="51" t="s">
        <v>107</v>
      </c>
      <c r="B51" s="58">
        <v>95</v>
      </c>
      <c r="C51" s="24">
        <v>251</v>
      </c>
      <c r="D51" s="24">
        <v>350</v>
      </c>
      <c r="E51" s="59">
        <v>378</v>
      </c>
      <c r="F51" s="24">
        <f t="shared" si="0"/>
        <v>8</v>
      </c>
      <c r="G51" s="58">
        <v>41</v>
      </c>
      <c r="H51" s="24">
        <v>117</v>
      </c>
      <c r="I51" s="24">
        <v>114</v>
      </c>
      <c r="J51" s="59">
        <v>232</v>
      </c>
      <c r="K51" s="24">
        <f t="shared" si="4"/>
        <v>103.50877192982458</v>
      </c>
      <c r="L51" s="24">
        <v>0</v>
      </c>
      <c r="M51" s="24">
        <v>0</v>
      </c>
      <c r="N51" s="24">
        <v>0</v>
      </c>
      <c r="O51" s="25">
        <v>0</v>
      </c>
      <c r="P51" s="24" t="s">
        <v>312</v>
      </c>
      <c r="Q51" s="24">
        <f>L51+G51</f>
        <v>41</v>
      </c>
      <c r="R51" s="24">
        <f t="shared" ref="R51:T55" si="13">H51+M51</f>
        <v>117</v>
      </c>
      <c r="S51" s="24">
        <f t="shared" si="13"/>
        <v>114</v>
      </c>
      <c r="T51" s="25">
        <f t="shared" si="13"/>
        <v>232</v>
      </c>
      <c r="U51" s="24">
        <f t="shared" si="3"/>
        <v>103.50877192982458</v>
      </c>
    </row>
    <row r="52" spans="1:21" x14ac:dyDescent="0.2">
      <c r="A52" s="50" t="s">
        <v>108</v>
      </c>
      <c r="B52" s="62"/>
      <c r="C52" s="30"/>
      <c r="D52" s="30"/>
      <c r="E52" s="63"/>
      <c r="F52" s="30"/>
      <c r="G52" s="62"/>
      <c r="H52" s="30"/>
      <c r="I52" s="30"/>
      <c r="J52" s="63"/>
      <c r="K52" s="30"/>
      <c r="L52" s="30"/>
      <c r="M52" s="30"/>
      <c r="N52" s="30"/>
      <c r="O52" s="31"/>
      <c r="P52" s="30"/>
      <c r="Q52" s="30">
        <f>L52+G52</f>
        <v>0</v>
      </c>
      <c r="R52" s="30">
        <f t="shared" si="13"/>
        <v>0</v>
      </c>
      <c r="S52" s="30">
        <f t="shared" si="13"/>
        <v>0</v>
      </c>
      <c r="T52" s="31">
        <f t="shared" si="13"/>
        <v>0</v>
      </c>
      <c r="U52" s="30"/>
    </row>
    <row r="53" spans="1:21" x14ac:dyDescent="0.2">
      <c r="A53" s="51" t="s">
        <v>109</v>
      </c>
      <c r="B53" s="58">
        <v>38</v>
      </c>
      <c r="C53" s="24">
        <v>51</v>
      </c>
      <c r="D53" s="24">
        <v>41</v>
      </c>
      <c r="E53" s="59">
        <v>51</v>
      </c>
      <c r="F53" s="24">
        <f t="shared" si="0"/>
        <v>24.390243902439025</v>
      </c>
      <c r="G53" s="58">
        <v>26</v>
      </c>
      <c r="H53" s="24">
        <v>38</v>
      </c>
      <c r="I53" s="24">
        <v>39</v>
      </c>
      <c r="J53" s="59">
        <v>38</v>
      </c>
      <c r="K53" s="24">
        <f t="shared" si="4"/>
        <v>-2.5641025641025639</v>
      </c>
      <c r="L53" s="24">
        <v>0</v>
      </c>
      <c r="M53" s="24">
        <v>0</v>
      </c>
      <c r="N53" s="24">
        <v>0</v>
      </c>
      <c r="O53" s="25">
        <v>0</v>
      </c>
      <c r="P53" s="24" t="s">
        <v>312</v>
      </c>
      <c r="Q53" s="24">
        <f>L53+G53</f>
        <v>26</v>
      </c>
      <c r="R53" s="24">
        <f t="shared" si="13"/>
        <v>38</v>
      </c>
      <c r="S53" s="24">
        <f t="shared" si="13"/>
        <v>39</v>
      </c>
      <c r="T53" s="25">
        <f t="shared" si="13"/>
        <v>38</v>
      </c>
      <c r="U53" s="24">
        <f t="shared" si="3"/>
        <v>-2.5641025641025639</v>
      </c>
    </row>
    <row r="54" spans="1:21" x14ac:dyDescent="0.2">
      <c r="A54" s="50" t="s">
        <v>110</v>
      </c>
      <c r="B54" s="60">
        <v>133</v>
      </c>
      <c r="C54" s="27">
        <v>302</v>
      </c>
      <c r="D54" s="27">
        <v>391</v>
      </c>
      <c r="E54" s="61">
        <v>429</v>
      </c>
      <c r="F54" s="27">
        <f t="shared" si="0"/>
        <v>9.7186700767263421</v>
      </c>
      <c r="G54" s="60">
        <v>67</v>
      </c>
      <c r="H54" s="27">
        <v>155</v>
      </c>
      <c r="I54" s="27">
        <v>153</v>
      </c>
      <c r="J54" s="61">
        <v>270</v>
      </c>
      <c r="K54" s="27">
        <f t="shared" si="4"/>
        <v>76.470588235294116</v>
      </c>
      <c r="L54" s="27">
        <v>0</v>
      </c>
      <c r="M54" s="27">
        <v>0</v>
      </c>
      <c r="N54" s="27">
        <v>0</v>
      </c>
      <c r="O54" s="28">
        <v>0</v>
      </c>
      <c r="P54" s="27" t="s">
        <v>312</v>
      </c>
      <c r="Q54" s="27">
        <f>L54+G54</f>
        <v>67</v>
      </c>
      <c r="R54" s="27">
        <f t="shared" si="13"/>
        <v>155</v>
      </c>
      <c r="S54" s="27">
        <f t="shared" si="13"/>
        <v>153</v>
      </c>
      <c r="T54" s="28">
        <f t="shared" si="13"/>
        <v>270</v>
      </c>
      <c r="U54" s="27">
        <f t="shared" si="3"/>
        <v>76.470588235294116</v>
      </c>
    </row>
    <row r="55" spans="1:21" x14ac:dyDescent="0.2">
      <c r="A55" s="50" t="s">
        <v>111</v>
      </c>
      <c r="B55" s="60">
        <f t="shared" ref="B55:O55" si="14">+B15+B27+B31+B42+B48+B54</f>
        <v>57808</v>
      </c>
      <c r="C55" s="27">
        <f t="shared" si="14"/>
        <v>167932</v>
      </c>
      <c r="D55" s="27">
        <f t="shared" si="14"/>
        <v>76406</v>
      </c>
      <c r="E55" s="61">
        <f t="shared" si="14"/>
        <v>435618</v>
      </c>
      <c r="F55" s="27">
        <f t="shared" si="0"/>
        <v>470.13585320524561</v>
      </c>
      <c r="G55" s="60">
        <f t="shared" si="14"/>
        <v>55497</v>
      </c>
      <c r="H55" s="27">
        <f t="shared" si="14"/>
        <v>121378</v>
      </c>
      <c r="I55" s="27">
        <f t="shared" si="14"/>
        <v>80051</v>
      </c>
      <c r="J55" s="61">
        <f t="shared" si="14"/>
        <v>337191</v>
      </c>
      <c r="K55" s="27">
        <f t="shared" si="4"/>
        <v>321.22022210840589</v>
      </c>
      <c r="L55" s="27">
        <f t="shared" si="14"/>
        <v>17878</v>
      </c>
      <c r="M55" s="27">
        <f t="shared" si="14"/>
        <v>34848</v>
      </c>
      <c r="N55" s="27">
        <f t="shared" si="14"/>
        <v>31873</v>
      </c>
      <c r="O55" s="28">
        <f t="shared" si="14"/>
        <v>79376</v>
      </c>
      <c r="P55" s="27">
        <f t="shared" si="1"/>
        <v>149.03837103504534</v>
      </c>
      <c r="Q55" s="27">
        <f>L55+G55</f>
        <v>73375</v>
      </c>
      <c r="R55" s="27">
        <f t="shared" si="13"/>
        <v>156226</v>
      </c>
      <c r="S55" s="27">
        <f t="shared" si="13"/>
        <v>111924</v>
      </c>
      <c r="T55" s="28">
        <f t="shared" si="13"/>
        <v>416567</v>
      </c>
      <c r="U55" s="27">
        <f t="shared" si="3"/>
        <v>272.18737714877955</v>
      </c>
    </row>
    <row r="56" spans="1:21" x14ac:dyDescent="0.2">
      <c r="A56" s="50"/>
      <c r="B56" s="60"/>
      <c r="C56" s="27"/>
      <c r="D56" s="27"/>
      <c r="E56" s="61"/>
      <c r="F56" s="27"/>
      <c r="G56" s="60"/>
      <c r="H56" s="27"/>
      <c r="I56" s="27"/>
      <c r="J56" s="61"/>
      <c r="K56" s="27"/>
      <c r="L56" s="27"/>
      <c r="M56" s="27"/>
      <c r="N56" s="27"/>
      <c r="O56" s="28"/>
      <c r="P56" s="27"/>
      <c r="Q56" s="27"/>
      <c r="R56" s="27"/>
      <c r="S56" s="27"/>
      <c r="T56" s="28"/>
      <c r="U56" s="27"/>
    </row>
    <row r="57" spans="1:21" x14ac:dyDescent="0.2">
      <c r="A57" s="74" t="s">
        <v>336</v>
      </c>
      <c r="B57" s="60"/>
      <c r="C57" s="27"/>
      <c r="D57" s="27"/>
      <c r="E57" s="61"/>
      <c r="F57" s="27"/>
      <c r="G57" s="60"/>
      <c r="H57" s="27"/>
      <c r="I57" s="27"/>
      <c r="J57" s="61"/>
      <c r="K57" s="27"/>
      <c r="L57" s="27"/>
      <c r="M57" s="27"/>
      <c r="N57" s="27"/>
      <c r="O57" s="28"/>
      <c r="P57" s="27"/>
      <c r="Q57" s="27"/>
      <c r="R57" s="27"/>
      <c r="S57" s="27"/>
      <c r="T57" s="28"/>
      <c r="U57" s="27"/>
    </row>
    <row r="58" spans="1:21" x14ac:dyDescent="0.2">
      <c r="A58" s="19" t="s">
        <v>33</v>
      </c>
      <c r="B58" s="23">
        <v>1453</v>
      </c>
      <c r="C58" s="24">
        <v>1455</v>
      </c>
      <c r="D58" s="24">
        <v>1454</v>
      </c>
      <c r="E58" s="25">
        <v>2918</v>
      </c>
      <c r="F58" s="24">
        <f t="shared" si="0"/>
        <v>100.68775790921596</v>
      </c>
      <c r="G58" s="23">
        <v>1061</v>
      </c>
      <c r="H58" s="24">
        <v>533</v>
      </c>
      <c r="I58" s="24">
        <v>1179</v>
      </c>
      <c r="J58" s="25">
        <v>1342</v>
      </c>
      <c r="K58" s="24">
        <f t="shared" si="4"/>
        <v>13.825275657336725</v>
      </c>
      <c r="L58" s="24">
        <v>782</v>
      </c>
      <c r="M58" s="24">
        <v>518</v>
      </c>
      <c r="N58" s="24">
        <v>2126</v>
      </c>
      <c r="O58" s="25">
        <v>1037</v>
      </c>
      <c r="P58" s="24">
        <f t="shared" si="1"/>
        <v>-51.222953904045156</v>
      </c>
      <c r="Q58" s="36">
        <f t="shared" ref="Q58:Q67" si="15">L58+G58</f>
        <v>1843</v>
      </c>
      <c r="R58" s="22">
        <f>H58+M58</f>
        <v>1051</v>
      </c>
      <c r="S58" s="22">
        <f>I58+N58</f>
        <v>3305</v>
      </c>
      <c r="T58" s="22">
        <f>J58+O58</f>
        <v>2379</v>
      </c>
      <c r="U58" s="24">
        <f t="shared" si="3"/>
        <v>-28.018154311649017</v>
      </c>
    </row>
    <row r="59" spans="1:21" x14ac:dyDescent="0.2">
      <c r="A59" s="19" t="s">
        <v>34</v>
      </c>
      <c r="B59" s="23">
        <v>2383</v>
      </c>
      <c r="C59" s="24" t="s">
        <v>307</v>
      </c>
      <c r="D59" s="24">
        <v>2871</v>
      </c>
      <c r="E59" s="25" t="s">
        <v>307</v>
      </c>
      <c r="F59" s="24" t="s">
        <v>307</v>
      </c>
      <c r="G59" s="23">
        <v>0</v>
      </c>
      <c r="H59" s="24">
        <v>0</v>
      </c>
      <c r="I59" s="24">
        <v>0</v>
      </c>
      <c r="J59" s="25">
        <v>0</v>
      </c>
      <c r="K59" s="24" t="s">
        <v>312</v>
      </c>
      <c r="L59" s="24">
        <v>2479</v>
      </c>
      <c r="M59" s="24" t="s">
        <v>307</v>
      </c>
      <c r="N59" s="24">
        <v>3186</v>
      </c>
      <c r="O59" s="25" t="s">
        <v>307</v>
      </c>
      <c r="P59" s="24" t="s">
        <v>307</v>
      </c>
      <c r="Q59" s="36">
        <f t="shared" si="15"/>
        <v>2479</v>
      </c>
      <c r="R59" s="22" t="s">
        <v>307</v>
      </c>
      <c r="S59" s="22">
        <f t="shared" ref="S59:S71" si="16">I59+N59</f>
        <v>3186</v>
      </c>
      <c r="T59" s="22" t="s">
        <v>307</v>
      </c>
      <c r="U59" s="24" t="s">
        <v>307</v>
      </c>
    </row>
    <row r="60" spans="1:21" x14ac:dyDescent="0.2">
      <c r="A60" s="19" t="s">
        <v>35</v>
      </c>
      <c r="B60" s="23">
        <v>615</v>
      </c>
      <c r="C60" s="24">
        <v>4188</v>
      </c>
      <c r="D60" s="24">
        <v>615</v>
      </c>
      <c r="E60" s="25">
        <v>16371</v>
      </c>
      <c r="F60" s="24">
        <f t="shared" si="0"/>
        <v>2561.9512195121952</v>
      </c>
      <c r="G60" s="23">
        <v>726</v>
      </c>
      <c r="H60" s="24">
        <v>4301</v>
      </c>
      <c r="I60" s="24">
        <v>985</v>
      </c>
      <c r="J60" s="25">
        <v>14019</v>
      </c>
      <c r="K60" s="24">
        <f t="shared" si="4"/>
        <v>1323.2487309644671</v>
      </c>
      <c r="L60" s="24">
        <v>0</v>
      </c>
      <c r="M60" s="24">
        <v>1048</v>
      </c>
      <c r="N60" s="24">
        <v>0</v>
      </c>
      <c r="O60" s="25">
        <v>2131</v>
      </c>
      <c r="P60" s="24" t="s">
        <v>312</v>
      </c>
      <c r="Q60" s="36">
        <f t="shared" si="15"/>
        <v>726</v>
      </c>
      <c r="R60" s="22">
        <f t="shared" ref="R60:R67" si="17">H60+M60</f>
        <v>5349</v>
      </c>
      <c r="S60" s="22">
        <f t="shared" si="16"/>
        <v>985</v>
      </c>
      <c r="T60" s="22">
        <f t="shared" ref="T60:T71" si="18">J60+O60</f>
        <v>16150</v>
      </c>
      <c r="U60" s="24">
        <f t="shared" si="3"/>
        <v>1539.5939086294416</v>
      </c>
    </row>
    <row r="61" spans="1:21" x14ac:dyDescent="0.2">
      <c r="A61" s="19" t="s">
        <v>36</v>
      </c>
      <c r="B61" s="23">
        <v>7849</v>
      </c>
      <c r="C61" s="24">
        <v>28545</v>
      </c>
      <c r="D61" s="24">
        <v>15405</v>
      </c>
      <c r="E61" s="25">
        <v>78515</v>
      </c>
      <c r="F61" s="24">
        <f t="shared" si="0"/>
        <v>409.67218435572869</v>
      </c>
      <c r="G61" s="23">
        <v>9938</v>
      </c>
      <c r="H61" s="24">
        <v>22495</v>
      </c>
      <c r="I61" s="24">
        <v>12363</v>
      </c>
      <c r="J61" s="25">
        <v>58865</v>
      </c>
      <c r="K61" s="24">
        <f t="shared" si="4"/>
        <v>376.13847771576474</v>
      </c>
      <c r="L61" s="24">
        <v>5300</v>
      </c>
      <c r="M61" s="24">
        <v>9088</v>
      </c>
      <c r="N61" s="24">
        <v>11352</v>
      </c>
      <c r="O61" s="25">
        <v>19901</v>
      </c>
      <c r="P61" s="24">
        <f t="shared" si="1"/>
        <v>75.308315715292466</v>
      </c>
      <c r="Q61" s="36">
        <f t="shared" si="15"/>
        <v>15238</v>
      </c>
      <c r="R61" s="22">
        <f t="shared" si="17"/>
        <v>31583</v>
      </c>
      <c r="S61" s="22">
        <f t="shared" si="16"/>
        <v>23715</v>
      </c>
      <c r="T61" s="22">
        <f t="shared" si="18"/>
        <v>78766</v>
      </c>
      <c r="U61" s="24">
        <f t="shared" si="3"/>
        <v>232.1357790427999</v>
      </c>
    </row>
    <row r="62" spans="1:21" x14ac:dyDescent="0.2">
      <c r="A62" s="19" t="s">
        <v>39</v>
      </c>
      <c r="B62" s="23">
        <v>0</v>
      </c>
      <c r="C62" s="24">
        <v>0</v>
      </c>
      <c r="D62" s="24">
        <v>0</v>
      </c>
      <c r="E62" s="25">
        <v>0</v>
      </c>
      <c r="F62" s="24" t="s">
        <v>312</v>
      </c>
      <c r="G62" s="23">
        <v>1</v>
      </c>
      <c r="H62" s="24">
        <v>0</v>
      </c>
      <c r="I62" s="24">
        <v>1</v>
      </c>
      <c r="J62" s="25">
        <v>1</v>
      </c>
      <c r="K62" s="24">
        <f t="shared" si="4"/>
        <v>0</v>
      </c>
      <c r="L62" s="24">
        <v>6</v>
      </c>
      <c r="M62" s="24">
        <v>0</v>
      </c>
      <c r="N62" s="24">
        <v>6</v>
      </c>
      <c r="O62" s="25">
        <v>0</v>
      </c>
      <c r="P62" s="24">
        <f t="shared" si="1"/>
        <v>-100</v>
      </c>
      <c r="Q62" s="36">
        <f t="shared" si="15"/>
        <v>7</v>
      </c>
      <c r="R62" s="22">
        <f t="shared" si="17"/>
        <v>0</v>
      </c>
      <c r="S62" s="22">
        <f t="shared" si="16"/>
        <v>7</v>
      </c>
      <c r="T62" s="22">
        <f t="shared" si="18"/>
        <v>1</v>
      </c>
      <c r="U62" s="24">
        <f t="shared" si="3"/>
        <v>-85.714285714285708</v>
      </c>
    </row>
    <row r="63" spans="1:21" x14ac:dyDescent="0.2">
      <c r="A63" s="19" t="s">
        <v>40</v>
      </c>
      <c r="B63" s="23">
        <v>5</v>
      </c>
      <c r="C63" s="24">
        <v>0</v>
      </c>
      <c r="D63" s="24">
        <v>5</v>
      </c>
      <c r="E63" s="25">
        <v>0</v>
      </c>
      <c r="F63" s="24">
        <f t="shared" si="0"/>
        <v>-100</v>
      </c>
      <c r="G63" s="23">
        <v>0</v>
      </c>
      <c r="H63" s="24">
        <v>0</v>
      </c>
      <c r="I63" s="24">
        <v>0</v>
      </c>
      <c r="J63" s="25">
        <v>0</v>
      </c>
      <c r="K63" s="24" t="s">
        <v>312</v>
      </c>
      <c r="L63" s="24">
        <v>16</v>
      </c>
      <c r="M63" s="24">
        <v>0</v>
      </c>
      <c r="N63" s="24">
        <v>16</v>
      </c>
      <c r="O63" s="25">
        <v>0</v>
      </c>
      <c r="P63" s="24">
        <f t="shared" si="1"/>
        <v>-100</v>
      </c>
      <c r="Q63" s="36">
        <f t="shared" si="15"/>
        <v>16</v>
      </c>
      <c r="R63" s="22">
        <f t="shared" si="17"/>
        <v>0</v>
      </c>
      <c r="S63" s="22">
        <f t="shared" si="16"/>
        <v>16</v>
      </c>
      <c r="T63" s="22">
        <f t="shared" si="18"/>
        <v>0</v>
      </c>
      <c r="U63" s="24">
        <f t="shared" si="3"/>
        <v>-100</v>
      </c>
    </row>
    <row r="64" spans="1:21" x14ac:dyDescent="0.2">
      <c r="A64" s="19" t="s">
        <v>41</v>
      </c>
      <c r="B64" s="23">
        <v>36653</v>
      </c>
      <c r="C64" s="24">
        <v>117448</v>
      </c>
      <c r="D64" s="24">
        <v>39167</v>
      </c>
      <c r="E64" s="25">
        <v>262690</v>
      </c>
      <c r="F64" s="24">
        <f t="shared" si="0"/>
        <v>570.69216432200585</v>
      </c>
      <c r="G64" s="23">
        <v>37707</v>
      </c>
      <c r="H64" s="24">
        <v>86890</v>
      </c>
      <c r="I64" s="24">
        <v>46156</v>
      </c>
      <c r="J64" s="25">
        <v>211268</v>
      </c>
      <c r="K64" s="24">
        <f t="shared" si="4"/>
        <v>357.72597278793654</v>
      </c>
      <c r="L64" s="24">
        <v>4093</v>
      </c>
      <c r="M64" s="24">
        <v>13471</v>
      </c>
      <c r="N64" s="24">
        <v>8953</v>
      </c>
      <c r="O64" s="25">
        <v>35901</v>
      </c>
      <c r="P64" s="24">
        <f t="shared" si="1"/>
        <v>300.99408019658216</v>
      </c>
      <c r="Q64" s="36">
        <f t="shared" si="15"/>
        <v>41800</v>
      </c>
      <c r="R64" s="22">
        <f t="shared" si="17"/>
        <v>100361</v>
      </c>
      <c r="S64" s="22">
        <f t="shared" si="16"/>
        <v>55109</v>
      </c>
      <c r="T64" s="22">
        <f t="shared" si="18"/>
        <v>247169</v>
      </c>
      <c r="U64" s="24">
        <f t="shared" si="3"/>
        <v>348.50931789725814</v>
      </c>
    </row>
    <row r="65" spans="1:21" x14ac:dyDescent="0.2">
      <c r="A65" s="19" t="s">
        <v>43</v>
      </c>
      <c r="B65" s="23">
        <v>1988</v>
      </c>
      <c r="C65" s="24">
        <v>3951</v>
      </c>
      <c r="D65" s="24">
        <v>1988</v>
      </c>
      <c r="E65" s="25">
        <v>7537</v>
      </c>
      <c r="F65" s="24">
        <f t="shared" si="0"/>
        <v>279.12474849094571</v>
      </c>
      <c r="G65" s="23">
        <v>455</v>
      </c>
      <c r="H65" s="24">
        <v>155</v>
      </c>
      <c r="I65" s="24">
        <v>697</v>
      </c>
      <c r="J65" s="25">
        <v>554</v>
      </c>
      <c r="K65" s="24">
        <f t="shared" si="4"/>
        <v>-20.516499282639884</v>
      </c>
      <c r="L65" s="24">
        <v>2080</v>
      </c>
      <c r="M65" s="24">
        <v>4611</v>
      </c>
      <c r="N65" s="24">
        <v>2080</v>
      </c>
      <c r="O65" s="25">
        <v>6459</v>
      </c>
      <c r="P65" s="24">
        <f t="shared" si="1"/>
        <v>210.52884615384616</v>
      </c>
      <c r="Q65" s="36">
        <f t="shared" si="15"/>
        <v>2535</v>
      </c>
      <c r="R65" s="22">
        <f t="shared" si="17"/>
        <v>4766</v>
      </c>
      <c r="S65" s="22">
        <f t="shared" si="16"/>
        <v>2777</v>
      </c>
      <c r="T65" s="22">
        <f t="shared" si="18"/>
        <v>7013</v>
      </c>
      <c r="U65" s="24">
        <f t="shared" si="3"/>
        <v>152.53871083903491</v>
      </c>
    </row>
    <row r="66" spans="1:21" x14ac:dyDescent="0.2">
      <c r="A66" s="19" t="s">
        <v>45</v>
      </c>
      <c r="B66" s="23">
        <v>537</v>
      </c>
      <c r="C66" s="24">
        <v>2908</v>
      </c>
      <c r="D66" s="24">
        <v>537</v>
      </c>
      <c r="E66" s="25">
        <v>7354</v>
      </c>
      <c r="F66" s="24">
        <f t="shared" si="0"/>
        <v>1269.4599627560522</v>
      </c>
      <c r="G66" s="23">
        <v>2441</v>
      </c>
      <c r="H66" s="24">
        <v>2161</v>
      </c>
      <c r="I66" s="24">
        <v>3125</v>
      </c>
      <c r="J66" s="25">
        <v>6135</v>
      </c>
      <c r="K66" s="24">
        <f t="shared" si="4"/>
        <v>96.32</v>
      </c>
      <c r="L66" s="24">
        <v>0</v>
      </c>
      <c r="M66" s="24">
        <v>1595</v>
      </c>
      <c r="N66" s="24">
        <v>0</v>
      </c>
      <c r="O66" s="25">
        <v>2276</v>
      </c>
      <c r="P66" s="24" t="s">
        <v>312</v>
      </c>
      <c r="Q66" s="36">
        <f t="shared" si="15"/>
        <v>2441</v>
      </c>
      <c r="R66" s="22">
        <f t="shared" si="17"/>
        <v>3756</v>
      </c>
      <c r="S66" s="22">
        <f t="shared" si="16"/>
        <v>3125</v>
      </c>
      <c r="T66" s="22">
        <f t="shared" si="18"/>
        <v>8411</v>
      </c>
      <c r="U66" s="24">
        <f t="shared" si="3"/>
        <v>169.15199999999999</v>
      </c>
    </row>
    <row r="67" spans="1:21" x14ac:dyDescent="0.2">
      <c r="A67" s="19" t="s">
        <v>46</v>
      </c>
      <c r="B67" s="23">
        <v>898</v>
      </c>
      <c r="C67" s="24">
        <v>2032</v>
      </c>
      <c r="D67" s="24">
        <v>1830</v>
      </c>
      <c r="E67" s="25">
        <v>4344</v>
      </c>
      <c r="F67" s="24">
        <f t="shared" si="0"/>
        <v>137.37704918032787</v>
      </c>
      <c r="G67" s="23">
        <v>639</v>
      </c>
      <c r="H67" s="24">
        <v>733</v>
      </c>
      <c r="I67" s="24">
        <v>1035</v>
      </c>
      <c r="J67" s="25">
        <v>2406</v>
      </c>
      <c r="K67" s="24">
        <f t="shared" si="4"/>
        <v>132.46376811594203</v>
      </c>
      <c r="L67" s="24">
        <v>0</v>
      </c>
      <c r="M67" s="24">
        <v>0</v>
      </c>
      <c r="N67" s="24">
        <v>0</v>
      </c>
      <c r="O67" s="25">
        <v>0</v>
      </c>
      <c r="P67" s="24" t="s">
        <v>312</v>
      </c>
      <c r="Q67" s="36">
        <f t="shared" si="15"/>
        <v>639</v>
      </c>
      <c r="R67" s="22">
        <f t="shared" si="17"/>
        <v>733</v>
      </c>
      <c r="S67" s="22">
        <f t="shared" si="16"/>
        <v>1035</v>
      </c>
      <c r="T67" s="22">
        <f t="shared" si="18"/>
        <v>2406</v>
      </c>
      <c r="U67" s="24">
        <f t="shared" si="3"/>
        <v>132.46376811594203</v>
      </c>
    </row>
    <row r="68" spans="1:21" x14ac:dyDescent="0.2">
      <c r="A68" s="19" t="s">
        <v>319</v>
      </c>
      <c r="B68" s="23" t="s">
        <v>307</v>
      </c>
      <c r="C68" s="24" t="s">
        <v>307</v>
      </c>
      <c r="D68" s="24">
        <v>4792</v>
      </c>
      <c r="E68" s="25">
        <v>37274</v>
      </c>
      <c r="F68" s="24">
        <f t="shared" si="0"/>
        <v>677.83806343906519</v>
      </c>
      <c r="G68" s="23" t="s">
        <v>307</v>
      </c>
      <c r="H68" s="24" t="s">
        <v>307</v>
      </c>
      <c r="I68" s="24">
        <v>10094</v>
      </c>
      <c r="J68" s="25">
        <v>33083</v>
      </c>
      <c r="K68" s="24">
        <f t="shared" si="4"/>
        <v>227.74915791559343</v>
      </c>
      <c r="L68" s="24" t="s">
        <v>307</v>
      </c>
      <c r="M68" s="24" t="s">
        <v>307</v>
      </c>
      <c r="N68" s="24">
        <v>0</v>
      </c>
      <c r="O68" s="25">
        <v>105</v>
      </c>
      <c r="P68" s="24" t="s">
        <v>312</v>
      </c>
      <c r="Q68" s="36" t="s">
        <v>307</v>
      </c>
      <c r="R68" s="22" t="s">
        <v>307</v>
      </c>
      <c r="S68" s="22">
        <f t="shared" si="16"/>
        <v>10094</v>
      </c>
      <c r="T68" s="22">
        <f t="shared" si="18"/>
        <v>33188</v>
      </c>
      <c r="U68" s="24">
        <f t="shared" si="3"/>
        <v>228.78937982960173</v>
      </c>
    </row>
    <row r="69" spans="1:21" x14ac:dyDescent="0.2">
      <c r="A69" s="19" t="s">
        <v>47</v>
      </c>
      <c r="B69" s="23">
        <v>133</v>
      </c>
      <c r="C69" s="24">
        <v>51</v>
      </c>
      <c r="D69" s="24">
        <v>136</v>
      </c>
      <c r="E69" s="25">
        <v>288</v>
      </c>
      <c r="F69" s="24">
        <f t="shared" si="0"/>
        <v>111.76470588235294</v>
      </c>
      <c r="G69" s="23">
        <v>1019</v>
      </c>
      <c r="H69" s="24">
        <v>2629</v>
      </c>
      <c r="I69" s="24">
        <v>1602</v>
      </c>
      <c r="J69" s="25">
        <v>5394</v>
      </c>
      <c r="K69" s="24">
        <f t="shared" si="4"/>
        <v>236.70411985018725</v>
      </c>
      <c r="L69" s="24">
        <v>0</v>
      </c>
      <c r="M69" s="24">
        <v>0</v>
      </c>
      <c r="N69" s="24">
        <v>0</v>
      </c>
      <c r="O69" s="25">
        <v>0</v>
      </c>
      <c r="P69" s="24" t="s">
        <v>312</v>
      </c>
      <c r="Q69" s="36">
        <f>L69+G69</f>
        <v>1019</v>
      </c>
      <c r="R69" s="22">
        <f>H69+M69</f>
        <v>2629</v>
      </c>
      <c r="S69" s="22">
        <f t="shared" si="16"/>
        <v>1602</v>
      </c>
      <c r="T69" s="22">
        <f t="shared" si="18"/>
        <v>5394</v>
      </c>
      <c r="U69" s="24">
        <f t="shared" si="3"/>
        <v>236.70411985018725</v>
      </c>
    </row>
    <row r="70" spans="1:21" x14ac:dyDescent="0.2">
      <c r="A70" s="19" t="s">
        <v>48</v>
      </c>
      <c r="B70" s="23">
        <v>5294</v>
      </c>
      <c r="C70" s="24">
        <v>7354</v>
      </c>
      <c r="D70" s="24">
        <v>7606</v>
      </c>
      <c r="E70" s="25">
        <v>18327</v>
      </c>
      <c r="F70" s="24">
        <f t="shared" si="0"/>
        <v>140.95450959768604</v>
      </c>
      <c r="G70" s="23">
        <v>1510</v>
      </c>
      <c r="H70" s="24">
        <v>1481</v>
      </c>
      <c r="I70" s="24">
        <v>2814</v>
      </c>
      <c r="J70" s="25">
        <v>4124</v>
      </c>
      <c r="K70" s="24">
        <f t="shared" si="4"/>
        <v>46.552949538024166</v>
      </c>
      <c r="L70" s="24">
        <v>3122</v>
      </c>
      <c r="M70" s="24">
        <v>4517</v>
      </c>
      <c r="N70" s="24">
        <v>4154</v>
      </c>
      <c r="O70" s="25">
        <v>11566</v>
      </c>
      <c r="P70" s="24">
        <f t="shared" si="1"/>
        <v>178.43042850264806</v>
      </c>
      <c r="Q70" s="36">
        <f>L70+G70</f>
        <v>4632</v>
      </c>
      <c r="R70" s="22">
        <f>H70+M70</f>
        <v>5998</v>
      </c>
      <c r="S70" s="22">
        <f t="shared" si="16"/>
        <v>6968</v>
      </c>
      <c r="T70" s="22">
        <f t="shared" si="18"/>
        <v>15690</v>
      </c>
      <c r="U70" s="24">
        <f t="shared" si="3"/>
        <v>125.17221584385763</v>
      </c>
    </row>
    <row r="71" spans="1:21" x14ac:dyDescent="0.2">
      <c r="A71" s="35" t="s">
        <v>63</v>
      </c>
      <c r="B71" s="26">
        <f>SUM(B58:B70)</f>
        <v>57808</v>
      </c>
      <c r="C71" s="27">
        <f t="shared" ref="C71:O71" si="19">SUM(C58:C70)</f>
        <v>167932</v>
      </c>
      <c r="D71" s="27">
        <f t="shared" si="19"/>
        <v>76406</v>
      </c>
      <c r="E71" s="28">
        <f t="shared" si="19"/>
        <v>435618</v>
      </c>
      <c r="F71" s="27">
        <f t="shared" si="0"/>
        <v>470.13585320524561</v>
      </c>
      <c r="G71" s="26">
        <f t="shared" si="19"/>
        <v>55497</v>
      </c>
      <c r="H71" s="27">
        <f t="shared" si="19"/>
        <v>121378</v>
      </c>
      <c r="I71" s="27">
        <f t="shared" si="19"/>
        <v>80051</v>
      </c>
      <c r="J71" s="28">
        <f t="shared" si="19"/>
        <v>337191</v>
      </c>
      <c r="K71" s="27">
        <f t="shared" si="4"/>
        <v>321.22022210840589</v>
      </c>
      <c r="L71" s="27">
        <f t="shared" si="19"/>
        <v>17878</v>
      </c>
      <c r="M71" s="27">
        <f t="shared" si="19"/>
        <v>34848</v>
      </c>
      <c r="N71" s="27">
        <f t="shared" si="19"/>
        <v>31873</v>
      </c>
      <c r="O71" s="28">
        <f t="shared" si="19"/>
        <v>79376</v>
      </c>
      <c r="P71" s="27">
        <f t="shared" si="1"/>
        <v>149.03837103504534</v>
      </c>
      <c r="Q71" s="36">
        <f>L71+G71</f>
        <v>73375</v>
      </c>
      <c r="R71" s="22">
        <f>H71+M71</f>
        <v>156226</v>
      </c>
      <c r="S71" s="22">
        <f t="shared" si="16"/>
        <v>111924</v>
      </c>
      <c r="T71" s="22">
        <f t="shared" si="18"/>
        <v>416567</v>
      </c>
      <c r="U71" s="27">
        <f t="shared" si="3"/>
        <v>272.18737714877955</v>
      </c>
    </row>
    <row r="72" spans="1:21" x14ac:dyDescent="0.2">
      <c r="A72" s="50"/>
      <c r="B72" s="60"/>
      <c r="C72" s="27"/>
      <c r="D72" s="27"/>
      <c r="E72" s="61"/>
      <c r="F72" s="27"/>
      <c r="G72" s="60"/>
      <c r="H72" s="27"/>
      <c r="I72" s="27"/>
      <c r="J72" s="61"/>
      <c r="K72" s="27"/>
      <c r="L72" s="27"/>
      <c r="M72" s="27"/>
      <c r="N72" s="27"/>
      <c r="O72" s="28"/>
      <c r="P72" s="27"/>
      <c r="Q72" s="27"/>
      <c r="R72" s="27"/>
      <c r="S72" s="27"/>
      <c r="T72" s="28"/>
      <c r="U72" s="27"/>
    </row>
    <row r="73" spans="1:21" x14ac:dyDescent="0.2">
      <c r="A73" s="50" t="s">
        <v>64</v>
      </c>
      <c r="B73" s="62"/>
      <c r="C73" s="30"/>
      <c r="D73" s="30"/>
      <c r="E73" s="63"/>
      <c r="F73" s="30"/>
      <c r="G73" s="62"/>
      <c r="H73" s="30"/>
      <c r="I73" s="30"/>
      <c r="J73" s="63"/>
      <c r="K73" s="30"/>
      <c r="L73" s="30"/>
      <c r="M73" s="30"/>
      <c r="N73" s="30"/>
      <c r="O73" s="31"/>
      <c r="P73" s="30"/>
      <c r="Q73" s="30"/>
      <c r="R73" s="30"/>
      <c r="S73" s="30"/>
      <c r="T73" s="31"/>
      <c r="U73" s="30"/>
    </row>
    <row r="74" spans="1:21" x14ac:dyDescent="0.2">
      <c r="A74" s="50" t="s">
        <v>112</v>
      </c>
      <c r="B74" s="62"/>
      <c r="C74" s="30"/>
      <c r="D74" s="30"/>
      <c r="E74" s="63"/>
      <c r="F74" s="30"/>
      <c r="G74" s="62"/>
      <c r="H74" s="30"/>
      <c r="I74" s="30"/>
      <c r="J74" s="63"/>
      <c r="K74" s="30"/>
      <c r="L74" s="30"/>
      <c r="M74" s="30"/>
      <c r="N74" s="30"/>
      <c r="O74" s="31"/>
      <c r="P74" s="30"/>
      <c r="Q74" s="30"/>
      <c r="R74" s="30"/>
      <c r="S74" s="30"/>
      <c r="T74" s="31"/>
      <c r="U74" s="30"/>
    </row>
    <row r="75" spans="1:21" x14ac:dyDescent="0.2">
      <c r="A75" s="50" t="s">
        <v>113</v>
      </c>
      <c r="B75" s="62"/>
      <c r="C75" s="30"/>
      <c r="D75" s="30"/>
      <c r="E75" s="63"/>
      <c r="F75" s="30"/>
      <c r="G75" s="62"/>
      <c r="H75" s="30"/>
      <c r="I75" s="30"/>
      <c r="J75" s="63"/>
      <c r="K75" s="30"/>
      <c r="L75" s="30"/>
      <c r="M75" s="30"/>
      <c r="N75" s="30"/>
      <c r="O75" s="31"/>
      <c r="P75" s="30"/>
      <c r="Q75" s="30"/>
      <c r="R75" s="30"/>
      <c r="S75" s="30"/>
      <c r="T75" s="31"/>
      <c r="U75" s="30"/>
    </row>
    <row r="76" spans="1:21" x14ac:dyDescent="0.2">
      <c r="A76" s="51" t="s">
        <v>114</v>
      </c>
      <c r="B76" s="58">
        <v>3435</v>
      </c>
      <c r="C76" s="24">
        <v>4969</v>
      </c>
      <c r="D76" s="24">
        <v>3959</v>
      </c>
      <c r="E76" s="59">
        <v>16286</v>
      </c>
      <c r="F76" s="24">
        <f t="shared" ref="F76:F139" si="20">(E76-D76)/D76*100</f>
        <v>311.36650669360949</v>
      </c>
      <c r="G76" s="58">
        <v>1212</v>
      </c>
      <c r="H76" s="24">
        <v>3511</v>
      </c>
      <c r="I76" s="24">
        <v>1543</v>
      </c>
      <c r="J76" s="59">
        <v>7834</v>
      </c>
      <c r="K76" s="24">
        <f t="shared" ref="K76:K139" si="21">(J76-I76)/I76*100</f>
        <v>407.71224886584577</v>
      </c>
      <c r="L76" s="24">
        <v>2936</v>
      </c>
      <c r="M76" s="24">
        <v>1165</v>
      </c>
      <c r="N76" s="24">
        <v>3083</v>
      </c>
      <c r="O76" s="25">
        <v>7648</v>
      </c>
      <c r="P76" s="24">
        <f t="shared" ref="P76:P139" si="22">(O76-N76)/N76*100</f>
        <v>148.07006162828412</v>
      </c>
      <c r="Q76" s="24">
        <f t="shared" ref="Q76:Q83" si="23">L76+G76</f>
        <v>4148</v>
      </c>
      <c r="R76" s="24">
        <f t="shared" ref="R76:T83" si="24">H76+M76</f>
        <v>4676</v>
      </c>
      <c r="S76" s="24">
        <f t="shared" si="24"/>
        <v>4626</v>
      </c>
      <c r="T76" s="25">
        <f t="shared" si="24"/>
        <v>15482</v>
      </c>
      <c r="U76" s="24">
        <f t="shared" ref="U76:U139" si="25">(T76-S76)/S76*100</f>
        <v>234.67358408992652</v>
      </c>
    </row>
    <row r="77" spans="1:21" x14ac:dyDescent="0.2">
      <c r="A77" s="51" t="s">
        <v>115</v>
      </c>
      <c r="B77" s="58">
        <v>733</v>
      </c>
      <c r="C77" s="24">
        <v>180</v>
      </c>
      <c r="D77" s="24">
        <v>733</v>
      </c>
      <c r="E77" s="59">
        <v>2310</v>
      </c>
      <c r="F77" s="24">
        <f t="shared" si="20"/>
        <v>215.14324693042289</v>
      </c>
      <c r="G77" s="58">
        <v>658</v>
      </c>
      <c r="H77" s="24">
        <v>466</v>
      </c>
      <c r="I77" s="24">
        <v>772</v>
      </c>
      <c r="J77" s="59">
        <v>1852</v>
      </c>
      <c r="K77" s="24">
        <f t="shared" si="21"/>
        <v>139.89637305699483</v>
      </c>
      <c r="L77" s="24">
        <v>0</v>
      </c>
      <c r="M77" s="24">
        <v>193</v>
      </c>
      <c r="N77" s="24">
        <v>0</v>
      </c>
      <c r="O77" s="25">
        <v>465</v>
      </c>
      <c r="P77" s="24" t="s">
        <v>312</v>
      </c>
      <c r="Q77" s="24">
        <f t="shared" si="23"/>
        <v>658</v>
      </c>
      <c r="R77" s="24">
        <f t="shared" si="24"/>
        <v>659</v>
      </c>
      <c r="S77" s="24">
        <f t="shared" si="24"/>
        <v>772</v>
      </c>
      <c r="T77" s="25">
        <f t="shared" si="24"/>
        <v>2317</v>
      </c>
      <c r="U77" s="24">
        <f t="shared" si="25"/>
        <v>200.12953367875647</v>
      </c>
    </row>
    <row r="78" spans="1:21" x14ac:dyDescent="0.2">
      <c r="A78" s="51" t="s">
        <v>116</v>
      </c>
      <c r="B78" s="58">
        <v>3620</v>
      </c>
      <c r="C78" s="24">
        <v>5442</v>
      </c>
      <c r="D78" s="24">
        <v>5054</v>
      </c>
      <c r="E78" s="59">
        <v>21863</v>
      </c>
      <c r="F78" s="24">
        <f t="shared" si="20"/>
        <v>332.5880490700435</v>
      </c>
      <c r="G78" s="58">
        <v>4129</v>
      </c>
      <c r="H78" s="24">
        <v>4865</v>
      </c>
      <c r="I78" s="24">
        <v>5371</v>
      </c>
      <c r="J78" s="59">
        <v>20950</v>
      </c>
      <c r="K78" s="24">
        <f t="shared" si="21"/>
        <v>290.05771737106681</v>
      </c>
      <c r="L78" s="24">
        <v>46</v>
      </c>
      <c r="M78" s="24">
        <v>748</v>
      </c>
      <c r="N78" s="24">
        <v>857</v>
      </c>
      <c r="O78" s="25">
        <v>1779</v>
      </c>
      <c r="P78" s="24">
        <f t="shared" si="22"/>
        <v>107.5845974329055</v>
      </c>
      <c r="Q78" s="24">
        <f t="shared" si="23"/>
        <v>4175</v>
      </c>
      <c r="R78" s="24">
        <f t="shared" si="24"/>
        <v>5613</v>
      </c>
      <c r="S78" s="24">
        <f t="shared" si="24"/>
        <v>6228</v>
      </c>
      <c r="T78" s="25">
        <f t="shared" si="24"/>
        <v>22729</v>
      </c>
      <c r="U78" s="24">
        <f t="shared" si="25"/>
        <v>264.94861913937058</v>
      </c>
    </row>
    <row r="79" spans="1:21" x14ac:dyDescent="0.2">
      <c r="A79" s="51" t="s">
        <v>117</v>
      </c>
      <c r="B79" s="58">
        <v>0</v>
      </c>
      <c r="C79" s="24">
        <v>6378</v>
      </c>
      <c r="D79" s="24">
        <v>0</v>
      </c>
      <c r="E79" s="59">
        <v>24419</v>
      </c>
      <c r="F79" s="24" t="s">
        <v>312</v>
      </c>
      <c r="G79" s="58">
        <v>0</v>
      </c>
      <c r="H79" s="24">
        <v>5963</v>
      </c>
      <c r="I79" s="24">
        <v>0</v>
      </c>
      <c r="J79" s="59">
        <v>20314</v>
      </c>
      <c r="K79" s="24" t="s">
        <v>312</v>
      </c>
      <c r="L79" s="24">
        <v>0</v>
      </c>
      <c r="M79" s="24">
        <v>1557</v>
      </c>
      <c r="N79" s="24">
        <v>0</v>
      </c>
      <c r="O79" s="25">
        <v>5115</v>
      </c>
      <c r="P79" s="24" t="s">
        <v>312</v>
      </c>
      <c r="Q79" s="24">
        <f t="shared" si="23"/>
        <v>0</v>
      </c>
      <c r="R79" s="24">
        <f t="shared" si="24"/>
        <v>7520</v>
      </c>
      <c r="S79" s="24">
        <f t="shared" si="24"/>
        <v>0</v>
      </c>
      <c r="T79" s="25">
        <f t="shared" si="24"/>
        <v>25429</v>
      </c>
      <c r="U79" s="24" t="s">
        <v>312</v>
      </c>
    </row>
    <row r="80" spans="1:21" x14ac:dyDescent="0.2">
      <c r="A80" s="51" t="s">
        <v>118</v>
      </c>
      <c r="B80" s="58">
        <v>5148</v>
      </c>
      <c r="C80" s="24">
        <v>15570</v>
      </c>
      <c r="D80" s="24">
        <v>6874</v>
      </c>
      <c r="E80" s="59">
        <v>36816</v>
      </c>
      <c r="F80" s="24">
        <f t="shared" si="20"/>
        <v>435.58335757928421</v>
      </c>
      <c r="G80" s="58">
        <v>5153</v>
      </c>
      <c r="H80" s="24">
        <v>11425</v>
      </c>
      <c r="I80" s="24">
        <v>8149</v>
      </c>
      <c r="J80" s="59">
        <v>30812</v>
      </c>
      <c r="K80" s="24">
        <f t="shared" si="21"/>
        <v>278.10774328138422</v>
      </c>
      <c r="L80" s="24">
        <v>135</v>
      </c>
      <c r="M80" s="24">
        <v>826</v>
      </c>
      <c r="N80" s="24">
        <v>750</v>
      </c>
      <c r="O80" s="25">
        <v>1736</v>
      </c>
      <c r="P80" s="24">
        <f t="shared" si="22"/>
        <v>131.46666666666667</v>
      </c>
      <c r="Q80" s="24">
        <f t="shared" si="23"/>
        <v>5288</v>
      </c>
      <c r="R80" s="24">
        <f t="shared" si="24"/>
        <v>12251</v>
      </c>
      <c r="S80" s="24">
        <f t="shared" si="24"/>
        <v>8899</v>
      </c>
      <c r="T80" s="25">
        <f t="shared" si="24"/>
        <v>32548</v>
      </c>
      <c r="U80" s="24">
        <f t="shared" si="25"/>
        <v>265.74896055736599</v>
      </c>
    </row>
    <row r="81" spans="1:21" x14ac:dyDescent="0.2">
      <c r="A81" s="68" t="s">
        <v>332</v>
      </c>
      <c r="B81" s="58">
        <v>4879</v>
      </c>
      <c r="C81" s="24">
        <v>19059</v>
      </c>
      <c r="D81" s="24">
        <v>5001</v>
      </c>
      <c r="E81" s="59">
        <v>40522</v>
      </c>
      <c r="F81" s="24">
        <f t="shared" si="20"/>
        <v>710.2779444111178</v>
      </c>
      <c r="G81" s="58">
        <v>5260</v>
      </c>
      <c r="H81" s="24">
        <v>12833</v>
      </c>
      <c r="I81" s="24">
        <v>5832</v>
      </c>
      <c r="J81" s="59">
        <v>26701</v>
      </c>
      <c r="K81" s="24">
        <f t="shared" si="21"/>
        <v>357.83607681755831</v>
      </c>
      <c r="L81" s="24">
        <v>14</v>
      </c>
      <c r="M81" s="24">
        <v>2493</v>
      </c>
      <c r="N81" s="24">
        <v>36</v>
      </c>
      <c r="O81" s="25">
        <v>7345</v>
      </c>
      <c r="P81" s="24">
        <f t="shared" si="22"/>
        <v>20302.777777777777</v>
      </c>
      <c r="Q81" s="24">
        <f t="shared" si="23"/>
        <v>5274</v>
      </c>
      <c r="R81" s="24">
        <f t="shared" si="24"/>
        <v>15326</v>
      </c>
      <c r="S81" s="24">
        <f t="shared" si="24"/>
        <v>5868</v>
      </c>
      <c r="T81" s="25">
        <f t="shared" si="24"/>
        <v>34046</v>
      </c>
      <c r="U81" s="24">
        <f t="shared" si="25"/>
        <v>480.19768234492165</v>
      </c>
    </row>
    <row r="82" spans="1:21" x14ac:dyDescent="0.2">
      <c r="A82" s="51" t="s">
        <v>119</v>
      </c>
      <c r="B82" s="58">
        <v>47</v>
      </c>
      <c r="C82" s="24">
        <v>5015</v>
      </c>
      <c r="D82" s="24">
        <v>47</v>
      </c>
      <c r="E82" s="59">
        <v>9748</v>
      </c>
      <c r="F82" s="24">
        <f t="shared" si="20"/>
        <v>20640.425531914894</v>
      </c>
      <c r="G82" s="58">
        <v>51</v>
      </c>
      <c r="H82" s="24">
        <v>3264</v>
      </c>
      <c r="I82" s="24">
        <v>113</v>
      </c>
      <c r="J82" s="59">
        <v>7399</v>
      </c>
      <c r="K82" s="24">
        <f t="shared" si="21"/>
        <v>6447.787610619469</v>
      </c>
      <c r="L82" s="24">
        <v>47</v>
      </c>
      <c r="M82" s="24">
        <v>1014</v>
      </c>
      <c r="N82" s="24">
        <v>47</v>
      </c>
      <c r="O82" s="25">
        <v>1417</v>
      </c>
      <c r="P82" s="24">
        <f t="shared" si="22"/>
        <v>2914.8936170212769</v>
      </c>
      <c r="Q82" s="24">
        <f t="shared" si="23"/>
        <v>98</v>
      </c>
      <c r="R82" s="24">
        <f t="shared" si="24"/>
        <v>4278</v>
      </c>
      <c r="S82" s="24">
        <f t="shared" si="24"/>
        <v>160</v>
      </c>
      <c r="T82" s="25">
        <f t="shared" si="24"/>
        <v>8816</v>
      </c>
      <c r="U82" s="24">
        <f t="shared" si="25"/>
        <v>5410</v>
      </c>
    </row>
    <row r="83" spans="1:21" x14ac:dyDescent="0.2">
      <c r="A83" s="51" t="s">
        <v>120</v>
      </c>
      <c r="B83" s="58">
        <v>994</v>
      </c>
      <c r="C83" s="24">
        <v>3819</v>
      </c>
      <c r="D83" s="24">
        <v>994</v>
      </c>
      <c r="E83" s="59">
        <v>13461</v>
      </c>
      <c r="F83" s="24">
        <f t="shared" si="20"/>
        <v>1254.2253521126761</v>
      </c>
      <c r="G83" s="58">
        <v>2064</v>
      </c>
      <c r="H83" s="24">
        <v>3825</v>
      </c>
      <c r="I83" s="24">
        <v>2995</v>
      </c>
      <c r="J83" s="59">
        <v>10901</v>
      </c>
      <c r="K83" s="24">
        <f t="shared" si="21"/>
        <v>263.97328881469116</v>
      </c>
      <c r="L83" s="24">
        <v>24</v>
      </c>
      <c r="M83" s="24">
        <v>1222</v>
      </c>
      <c r="N83" s="24">
        <v>24</v>
      </c>
      <c r="O83" s="25">
        <v>2207</v>
      </c>
      <c r="P83" s="24">
        <f t="shared" si="22"/>
        <v>9095.8333333333321</v>
      </c>
      <c r="Q83" s="24">
        <f t="shared" si="23"/>
        <v>2088</v>
      </c>
      <c r="R83" s="24">
        <f t="shared" si="24"/>
        <v>5047</v>
      </c>
      <c r="S83" s="24">
        <f t="shared" si="24"/>
        <v>3019</v>
      </c>
      <c r="T83" s="25">
        <f t="shared" si="24"/>
        <v>13108</v>
      </c>
      <c r="U83" s="24">
        <f t="shared" si="25"/>
        <v>334.18350447167933</v>
      </c>
    </row>
    <row r="84" spans="1:21" x14ac:dyDescent="0.2">
      <c r="A84" s="51" t="s">
        <v>328</v>
      </c>
      <c r="B84" s="58" t="s">
        <v>307</v>
      </c>
      <c r="C84" s="24" t="s">
        <v>307</v>
      </c>
      <c r="D84" s="24">
        <v>2832</v>
      </c>
      <c r="E84" s="59">
        <v>21846</v>
      </c>
      <c r="F84" s="24">
        <f t="shared" si="20"/>
        <v>671.39830508474574</v>
      </c>
      <c r="G84" s="58" t="s">
        <v>307</v>
      </c>
      <c r="H84" s="24" t="s">
        <v>307</v>
      </c>
      <c r="I84" s="24">
        <v>3663</v>
      </c>
      <c r="J84" s="59">
        <v>21410</v>
      </c>
      <c r="K84" s="24">
        <f t="shared" si="21"/>
        <v>484.49358449358454</v>
      </c>
      <c r="L84" s="24" t="s">
        <v>307</v>
      </c>
      <c r="M84" s="24" t="s">
        <v>307</v>
      </c>
      <c r="N84" s="24">
        <v>0</v>
      </c>
      <c r="O84" s="25">
        <v>130</v>
      </c>
      <c r="P84" s="24" t="s">
        <v>312</v>
      </c>
      <c r="Q84" s="24" t="s">
        <v>307</v>
      </c>
      <c r="R84" s="24" t="s">
        <v>307</v>
      </c>
      <c r="S84" s="24">
        <f t="shared" ref="S84:T86" si="26">I84+N84</f>
        <v>3663</v>
      </c>
      <c r="T84" s="25">
        <f t="shared" si="26"/>
        <v>21540</v>
      </c>
      <c r="U84" s="24">
        <f t="shared" si="25"/>
        <v>488.04258804258802</v>
      </c>
    </row>
    <row r="85" spans="1:21" x14ac:dyDescent="0.2">
      <c r="A85" s="51" t="s">
        <v>121</v>
      </c>
      <c r="B85" s="58">
        <v>0</v>
      </c>
      <c r="C85" s="24">
        <v>0</v>
      </c>
      <c r="D85" s="24">
        <v>0</v>
      </c>
      <c r="E85" s="59">
        <v>0</v>
      </c>
      <c r="F85" s="24" t="s">
        <v>312</v>
      </c>
      <c r="G85" s="58">
        <v>0</v>
      </c>
      <c r="H85" s="24">
        <v>2584</v>
      </c>
      <c r="I85" s="24">
        <v>0</v>
      </c>
      <c r="J85" s="59">
        <v>5072</v>
      </c>
      <c r="K85" s="24" t="s">
        <v>312</v>
      </c>
      <c r="L85" s="24">
        <v>0</v>
      </c>
      <c r="M85" s="24">
        <v>0</v>
      </c>
      <c r="N85" s="24">
        <v>0</v>
      </c>
      <c r="O85" s="25">
        <v>0</v>
      </c>
      <c r="P85" s="24" t="s">
        <v>312</v>
      </c>
      <c r="Q85" s="24">
        <f>L85+G85</f>
        <v>0</v>
      </c>
      <c r="R85" s="24">
        <f>H85+M85</f>
        <v>2584</v>
      </c>
      <c r="S85" s="24">
        <f t="shared" si="26"/>
        <v>0</v>
      </c>
      <c r="T85" s="25">
        <f t="shared" si="26"/>
        <v>5072</v>
      </c>
      <c r="U85" s="24" t="s">
        <v>312</v>
      </c>
    </row>
    <row r="86" spans="1:21" x14ac:dyDescent="0.2">
      <c r="A86" s="50" t="s">
        <v>122</v>
      </c>
      <c r="B86" s="60">
        <f>SUM(B76:B85)</f>
        <v>18856</v>
      </c>
      <c r="C86" s="27">
        <f t="shared" ref="C86:O86" si="27">SUM(C76:C85)</f>
        <v>60432</v>
      </c>
      <c r="D86" s="27">
        <f t="shared" si="27"/>
        <v>25494</v>
      </c>
      <c r="E86" s="61">
        <f t="shared" si="27"/>
        <v>187271</v>
      </c>
      <c r="F86" s="27">
        <f t="shared" si="20"/>
        <v>634.56891817682595</v>
      </c>
      <c r="G86" s="60">
        <f t="shared" si="27"/>
        <v>18527</v>
      </c>
      <c r="H86" s="27">
        <f t="shared" si="27"/>
        <v>48736</v>
      </c>
      <c r="I86" s="27">
        <f t="shared" si="27"/>
        <v>28438</v>
      </c>
      <c r="J86" s="61">
        <f t="shared" si="27"/>
        <v>153245</v>
      </c>
      <c r="K86" s="27">
        <f t="shared" si="21"/>
        <v>438.87404177508967</v>
      </c>
      <c r="L86" s="27">
        <f t="shared" si="27"/>
        <v>3202</v>
      </c>
      <c r="M86" s="27">
        <f t="shared" si="27"/>
        <v>9218</v>
      </c>
      <c r="N86" s="27">
        <f t="shared" si="27"/>
        <v>4797</v>
      </c>
      <c r="O86" s="28">
        <f t="shared" si="27"/>
        <v>27842</v>
      </c>
      <c r="P86" s="27">
        <f t="shared" si="22"/>
        <v>480.40441942880972</v>
      </c>
      <c r="Q86" s="27">
        <f>L86+G86</f>
        <v>21729</v>
      </c>
      <c r="R86" s="27">
        <f>H86+M86</f>
        <v>57954</v>
      </c>
      <c r="S86" s="27">
        <f t="shared" si="26"/>
        <v>33235</v>
      </c>
      <c r="T86" s="28">
        <f t="shared" si="26"/>
        <v>181087</v>
      </c>
      <c r="U86" s="27">
        <f t="shared" si="25"/>
        <v>444.86836166691745</v>
      </c>
    </row>
    <row r="87" spans="1:21" x14ac:dyDescent="0.2">
      <c r="A87" s="50" t="s">
        <v>123</v>
      </c>
      <c r="B87" s="62"/>
      <c r="C87" s="30"/>
      <c r="D87" s="30"/>
      <c r="E87" s="63"/>
      <c r="F87" s="30"/>
      <c r="G87" s="62"/>
      <c r="H87" s="30"/>
      <c r="I87" s="30"/>
      <c r="J87" s="63"/>
      <c r="K87" s="30"/>
      <c r="L87" s="30"/>
      <c r="M87" s="30"/>
      <c r="N87" s="30"/>
      <c r="O87" s="31"/>
      <c r="P87" s="30"/>
      <c r="Q87" s="30"/>
      <c r="R87" s="30"/>
      <c r="S87" s="30"/>
      <c r="T87" s="31"/>
      <c r="U87" s="30"/>
    </row>
    <row r="88" spans="1:21" x14ac:dyDescent="0.2">
      <c r="A88" s="51" t="s">
        <v>124</v>
      </c>
      <c r="B88" s="58">
        <v>6570</v>
      </c>
      <c r="C88" s="24">
        <v>14072</v>
      </c>
      <c r="D88" s="24">
        <v>9666</v>
      </c>
      <c r="E88" s="59">
        <v>37301</v>
      </c>
      <c r="F88" s="24">
        <f t="shared" si="20"/>
        <v>285.89902751913928</v>
      </c>
      <c r="G88" s="58">
        <v>7207</v>
      </c>
      <c r="H88" s="24">
        <v>9941</v>
      </c>
      <c r="I88" s="24">
        <v>10419</v>
      </c>
      <c r="J88" s="59">
        <v>29931</v>
      </c>
      <c r="K88" s="24">
        <f t="shared" si="21"/>
        <v>187.27325079182262</v>
      </c>
      <c r="L88" s="24">
        <v>154</v>
      </c>
      <c r="M88" s="24">
        <v>4141</v>
      </c>
      <c r="N88" s="24">
        <v>332</v>
      </c>
      <c r="O88" s="25">
        <v>8200</v>
      </c>
      <c r="P88" s="24">
        <f t="shared" si="22"/>
        <v>2369.8795180722891</v>
      </c>
      <c r="Q88" s="24">
        <f t="shared" ref="Q88:Q94" si="28">L88+G88</f>
        <v>7361</v>
      </c>
      <c r="R88" s="24">
        <f t="shared" ref="R88:T94" si="29">H88+M88</f>
        <v>14082</v>
      </c>
      <c r="S88" s="24">
        <f t="shared" si="29"/>
        <v>10751</v>
      </c>
      <c r="T88" s="25">
        <f t="shared" si="29"/>
        <v>38131</v>
      </c>
      <c r="U88" s="24">
        <f t="shared" si="25"/>
        <v>254.67398381545902</v>
      </c>
    </row>
    <row r="89" spans="1:21" x14ac:dyDescent="0.2">
      <c r="A89" s="51" t="s">
        <v>125</v>
      </c>
      <c r="B89" s="58">
        <v>6241</v>
      </c>
      <c r="C89" s="24">
        <v>9292</v>
      </c>
      <c r="D89" s="24">
        <v>10617</v>
      </c>
      <c r="E89" s="59">
        <v>28066</v>
      </c>
      <c r="F89" s="24">
        <f t="shared" si="20"/>
        <v>164.34962795516623</v>
      </c>
      <c r="G89" s="58">
        <v>7114</v>
      </c>
      <c r="H89" s="24">
        <v>8549</v>
      </c>
      <c r="I89" s="24">
        <v>8725</v>
      </c>
      <c r="J89" s="59">
        <v>20912</v>
      </c>
      <c r="K89" s="24">
        <f t="shared" si="21"/>
        <v>139.67908309455589</v>
      </c>
      <c r="L89" s="24">
        <v>2493</v>
      </c>
      <c r="M89" s="24">
        <v>2848</v>
      </c>
      <c r="N89" s="24">
        <v>5413</v>
      </c>
      <c r="O89" s="25">
        <v>7333</v>
      </c>
      <c r="P89" s="24">
        <f t="shared" si="22"/>
        <v>35.470164418991317</v>
      </c>
      <c r="Q89" s="24">
        <f t="shared" si="28"/>
        <v>9607</v>
      </c>
      <c r="R89" s="24">
        <f t="shared" si="29"/>
        <v>11397</v>
      </c>
      <c r="S89" s="24">
        <f t="shared" si="29"/>
        <v>14138</v>
      </c>
      <c r="T89" s="25">
        <f t="shared" si="29"/>
        <v>28245</v>
      </c>
      <c r="U89" s="24">
        <f t="shared" si="25"/>
        <v>99.780732776913283</v>
      </c>
    </row>
    <row r="90" spans="1:21" x14ac:dyDescent="0.2">
      <c r="A90" s="51" t="s">
        <v>322</v>
      </c>
      <c r="B90" s="58">
        <v>3413</v>
      </c>
      <c r="C90" s="24">
        <v>12767</v>
      </c>
      <c r="D90" s="24">
        <v>3954</v>
      </c>
      <c r="E90" s="59">
        <v>27364</v>
      </c>
      <c r="F90" s="24">
        <f t="shared" si="20"/>
        <v>592.05867475973696</v>
      </c>
      <c r="G90" s="58">
        <v>3306</v>
      </c>
      <c r="H90" s="24">
        <v>11361</v>
      </c>
      <c r="I90" s="24">
        <v>5659</v>
      </c>
      <c r="J90" s="59">
        <v>25177</v>
      </c>
      <c r="K90" s="24">
        <f t="shared" si="21"/>
        <v>344.90192613535959</v>
      </c>
      <c r="L90" s="24">
        <v>117</v>
      </c>
      <c r="M90" s="24">
        <v>525</v>
      </c>
      <c r="N90" s="24">
        <v>400</v>
      </c>
      <c r="O90" s="25">
        <v>1467</v>
      </c>
      <c r="P90" s="24">
        <f t="shared" si="22"/>
        <v>266.75</v>
      </c>
      <c r="Q90" s="24">
        <f t="shared" si="28"/>
        <v>3423</v>
      </c>
      <c r="R90" s="24">
        <f t="shared" si="29"/>
        <v>11886</v>
      </c>
      <c r="S90" s="24">
        <f t="shared" si="29"/>
        <v>6059</v>
      </c>
      <c r="T90" s="25">
        <f t="shared" si="29"/>
        <v>26644</v>
      </c>
      <c r="U90" s="24">
        <f t="shared" si="25"/>
        <v>339.7425317709193</v>
      </c>
    </row>
    <row r="91" spans="1:21" x14ac:dyDescent="0.2">
      <c r="A91" s="51" t="s">
        <v>126</v>
      </c>
      <c r="B91" s="58">
        <v>0</v>
      </c>
      <c r="C91" s="24">
        <v>32</v>
      </c>
      <c r="D91" s="24">
        <v>0</v>
      </c>
      <c r="E91" s="59">
        <v>138</v>
      </c>
      <c r="F91" s="24" t="s">
        <v>312</v>
      </c>
      <c r="G91" s="58">
        <v>70</v>
      </c>
      <c r="H91" s="24">
        <v>84</v>
      </c>
      <c r="I91" s="24">
        <v>144</v>
      </c>
      <c r="J91" s="59">
        <v>154</v>
      </c>
      <c r="K91" s="24">
        <f t="shared" si="21"/>
        <v>6.9444444444444446</v>
      </c>
      <c r="L91" s="24">
        <v>0</v>
      </c>
      <c r="M91" s="24">
        <v>38</v>
      </c>
      <c r="N91" s="24">
        <v>0</v>
      </c>
      <c r="O91" s="25">
        <v>48</v>
      </c>
      <c r="P91" s="24" t="s">
        <v>312</v>
      </c>
      <c r="Q91" s="24">
        <f t="shared" si="28"/>
        <v>70</v>
      </c>
      <c r="R91" s="24">
        <f t="shared" si="29"/>
        <v>122</v>
      </c>
      <c r="S91" s="24">
        <f t="shared" si="29"/>
        <v>144</v>
      </c>
      <c r="T91" s="25">
        <f t="shared" si="29"/>
        <v>202</v>
      </c>
      <c r="U91" s="24">
        <f t="shared" si="25"/>
        <v>40.277777777777779</v>
      </c>
    </row>
    <row r="92" spans="1:21" x14ac:dyDescent="0.2">
      <c r="A92" s="51" t="s">
        <v>127</v>
      </c>
      <c r="B92" s="58">
        <v>113</v>
      </c>
      <c r="C92" s="24">
        <v>190</v>
      </c>
      <c r="D92" s="24">
        <v>113</v>
      </c>
      <c r="E92" s="59">
        <v>777</v>
      </c>
      <c r="F92" s="24">
        <f t="shared" si="20"/>
        <v>587.61061946902657</v>
      </c>
      <c r="G92" s="58">
        <v>129</v>
      </c>
      <c r="H92" s="24">
        <v>114</v>
      </c>
      <c r="I92" s="24">
        <v>267</v>
      </c>
      <c r="J92" s="59">
        <v>326</v>
      </c>
      <c r="K92" s="24">
        <f t="shared" si="21"/>
        <v>22.09737827715356</v>
      </c>
      <c r="L92" s="24">
        <v>0</v>
      </c>
      <c r="M92" s="24">
        <v>0</v>
      </c>
      <c r="N92" s="24">
        <v>0</v>
      </c>
      <c r="O92" s="25">
        <v>6</v>
      </c>
      <c r="P92" s="24" t="s">
        <v>312</v>
      </c>
      <c r="Q92" s="24">
        <f t="shared" si="28"/>
        <v>129</v>
      </c>
      <c r="R92" s="24">
        <f t="shared" si="29"/>
        <v>114</v>
      </c>
      <c r="S92" s="24">
        <f t="shared" si="29"/>
        <v>267</v>
      </c>
      <c r="T92" s="25">
        <f t="shared" si="29"/>
        <v>332</v>
      </c>
      <c r="U92" s="24">
        <f t="shared" si="25"/>
        <v>24.344569288389515</v>
      </c>
    </row>
    <row r="93" spans="1:21" x14ac:dyDescent="0.2">
      <c r="A93" s="51" t="s">
        <v>128</v>
      </c>
      <c r="B93" s="58">
        <v>0</v>
      </c>
      <c r="C93" s="24">
        <v>0</v>
      </c>
      <c r="D93" s="24">
        <v>0</v>
      </c>
      <c r="E93" s="59">
        <v>0</v>
      </c>
      <c r="F93" s="24" t="s">
        <v>312</v>
      </c>
      <c r="G93" s="58">
        <v>0</v>
      </c>
      <c r="H93" s="24">
        <v>152</v>
      </c>
      <c r="I93" s="24">
        <v>70</v>
      </c>
      <c r="J93" s="59">
        <v>467</v>
      </c>
      <c r="K93" s="24">
        <f t="shared" si="21"/>
        <v>567.14285714285722</v>
      </c>
      <c r="L93" s="24">
        <v>0</v>
      </c>
      <c r="M93" s="24">
        <v>0</v>
      </c>
      <c r="N93" s="24">
        <v>0</v>
      </c>
      <c r="O93" s="25">
        <v>0</v>
      </c>
      <c r="P93" s="24" t="s">
        <v>312</v>
      </c>
      <c r="Q93" s="24">
        <f t="shared" si="28"/>
        <v>0</v>
      </c>
      <c r="R93" s="24">
        <f t="shared" si="29"/>
        <v>152</v>
      </c>
      <c r="S93" s="24">
        <f t="shared" si="29"/>
        <v>70</v>
      </c>
      <c r="T93" s="25">
        <f t="shared" si="29"/>
        <v>467</v>
      </c>
      <c r="U93" s="24">
        <f t="shared" si="25"/>
        <v>567.14285714285722</v>
      </c>
    </row>
    <row r="94" spans="1:21" x14ac:dyDescent="0.2">
      <c r="A94" s="50" t="s">
        <v>129</v>
      </c>
      <c r="B94" s="60">
        <v>16337</v>
      </c>
      <c r="C94" s="27">
        <v>36353</v>
      </c>
      <c r="D94" s="27">
        <v>24350</v>
      </c>
      <c r="E94" s="61">
        <v>93646</v>
      </c>
      <c r="F94" s="27">
        <f t="shared" si="20"/>
        <v>284.58316221765915</v>
      </c>
      <c r="G94" s="60">
        <v>17826</v>
      </c>
      <c r="H94" s="27">
        <v>30201</v>
      </c>
      <c r="I94" s="27">
        <v>25284</v>
      </c>
      <c r="J94" s="61">
        <v>76967</v>
      </c>
      <c r="K94" s="27">
        <f t="shared" si="21"/>
        <v>204.40990349628225</v>
      </c>
      <c r="L94" s="27">
        <v>2764</v>
      </c>
      <c r="M94" s="27">
        <v>7552</v>
      </c>
      <c r="N94" s="27">
        <v>6145</v>
      </c>
      <c r="O94" s="28">
        <v>17054</v>
      </c>
      <c r="P94" s="27">
        <f t="shared" si="22"/>
        <v>177.52644426362895</v>
      </c>
      <c r="Q94" s="27">
        <f t="shared" si="28"/>
        <v>20590</v>
      </c>
      <c r="R94" s="27">
        <f t="shared" si="29"/>
        <v>37753</v>
      </c>
      <c r="S94" s="27">
        <f t="shared" si="29"/>
        <v>31429</v>
      </c>
      <c r="T94" s="28">
        <f t="shared" si="29"/>
        <v>94021</v>
      </c>
      <c r="U94" s="27">
        <f t="shared" si="25"/>
        <v>199.15364790480129</v>
      </c>
    </row>
    <row r="95" spans="1:21" x14ac:dyDescent="0.2">
      <c r="A95" s="50" t="s">
        <v>130</v>
      </c>
      <c r="B95" s="62"/>
      <c r="C95" s="30"/>
      <c r="D95" s="30"/>
      <c r="E95" s="63"/>
      <c r="F95" s="30"/>
      <c r="G95" s="62"/>
      <c r="H95" s="30"/>
      <c r="I95" s="30"/>
      <c r="J95" s="63"/>
      <c r="K95" s="30"/>
      <c r="L95" s="30"/>
      <c r="M95" s="30"/>
      <c r="N95" s="30"/>
      <c r="O95" s="31"/>
      <c r="P95" s="30"/>
      <c r="Q95" s="30"/>
      <c r="R95" s="30"/>
      <c r="S95" s="30"/>
      <c r="T95" s="31"/>
      <c r="U95" s="30"/>
    </row>
    <row r="96" spans="1:21" x14ac:dyDescent="0.2">
      <c r="A96" s="51" t="s">
        <v>131</v>
      </c>
      <c r="B96" s="58">
        <v>121</v>
      </c>
      <c r="C96" s="24">
        <v>0</v>
      </c>
      <c r="D96" s="24">
        <v>121</v>
      </c>
      <c r="E96" s="59">
        <v>0</v>
      </c>
      <c r="F96" s="24">
        <f t="shared" si="20"/>
        <v>-100</v>
      </c>
      <c r="G96" s="58">
        <v>0</v>
      </c>
      <c r="H96" s="24">
        <v>0</v>
      </c>
      <c r="I96" s="24">
        <v>0</v>
      </c>
      <c r="J96" s="59">
        <v>0</v>
      </c>
      <c r="K96" s="24" t="s">
        <v>312</v>
      </c>
      <c r="L96" s="24">
        <v>142</v>
      </c>
      <c r="M96" s="24">
        <v>0</v>
      </c>
      <c r="N96" s="24">
        <v>142</v>
      </c>
      <c r="O96" s="25">
        <v>0</v>
      </c>
      <c r="P96" s="24">
        <f t="shared" si="22"/>
        <v>-100</v>
      </c>
      <c r="Q96" s="24">
        <f>L96+G96</f>
        <v>142</v>
      </c>
      <c r="R96" s="24">
        <f t="shared" ref="R96:T100" si="30">H96+M96</f>
        <v>0</v>
      </c>
      <c r="S96" s="24">
        <f t="shared" si="30"/>
        <v>142</v>
      </c>
      <c r="T96" s="25">
        <f t="shared" si="30"/>
        <v>0</v>
      </c>
      <c r="U96" s="24">
        <f t="shared" si="25"/>
        <v>-100</v>
      </c>
    </row>
    <row r="97" spans="1:21" x14ac:dyDescent="0.2">
      <c r="A97" s="51" t="s">
        <v>132</v>
      </c>
      <c r="B97" s="58">
        <v>0</v>
      </c>
      <c r="C97" s="24">
        <v>2956</v>
      </c>
      <c r="D97" s="24">
        <v>0</v>
      </c>
      <c r="E97" s="59">
        <v>4416</v>
      </c>
      <c r="F97" s="24" t="s">
        <v>312</v>
      </c>
      <c r="G97" s="58">
        <v>0</v>
      </c>
      <c r="H97" s="24">
        <v>3103</v>
      </c>
      <c r="I97" s="24">
        <v>0</v>
      </c>
      <c r="J97" s="59">
        <v>4463</v>
      </c>
      <c r="K97" s="24" t="s">
        <v>312</v>
      </c>
      <c r="L97" s="24">
        <v>0</v>
      </c>
      <c r="M97" s="24">
        <v>1</v>
      </c>
      <c r="N97" s="24">
        <v>0</v>
      </c>
      <c r="O97" s="25">
        <v>1</v>
      </c>
      <c r="P97" s="24" t="s">
        <v>312</v>
      </c>
      <c r="Q97" s="24">
        <f>L97+G97</f>
        <v>0</v>
      </c>
      <c r="R97" s="24">
        <f t="shared" si="30"/>
        <v>3104</v>
      </c>
      <c r="S97" s="24">
        <f t="shared" si="30"/>
        <v>0</v>
      </c>
      <c r="T97" s="25">
        <f t="shared" si="30"/>
        <v>4464</v>
      </c>
      <c r="U97" s="24" t="s">
        <v>312</v>
      </c>
    </row>
    <row r="98" spans="1:21" x14ac:dyDescent="0.2">
      <c r="A98" s="51" t="s">
        <v>133</v>
      </c>
      <c r="B98" s="58">
        <v>3128</v>
      </c>
      <c r="C98" s="24">
        <v>4718</v>
      </c>
      <c r="D98" s="24">
        <v>3974</v>
      </c>
      <c r="E98" s="59">
        <v>11345</v>
      </c>
      <c r="F98" s="24">
        <f t="shared" si="20"/>
        <v>185.48062405636639</v>
      </c>
      <c r="G98" s="58">
        <v>2805</v>
      </c>
      <c r="H98" s="24">
        <v>5195</v>
      </c>
      <c r="I98" s="24">
        <v>3554</v>
      </c>
      <c r="J98" s="59">
        <v>11709</v>
      </c>
      <c r="K98" s="24">
        <f t="shared" si="21"/>
        <v>229.45976364659538</v>
      </c>
      <c r="L98" s="24">
        <v>67</v>
      </c>
      <c r="M98" s="24">
        <v>218</v>
      </c>
      <c r="N98" s="24">
        <v>130</v>
      </c>
      <c r="O98" s="25">
        <v>599</v>
      </c>
      <c r="P98" s="24">
        <f t="shared" si="22"/>
        <v>360.76923076923077</v>
      </c>
      <c r="Q98" s="24">
        <f>L98+G98</f>
        <v>2872</v>
      </c>
      <c r="R98" s="24">
        <f t="shared" si="30"/>
        <v>5413</v>
      </c>
      <c r="S98" s="24">
        <f t="shared" si="30"/>
        <v>3684</v>
      </c>
      <c r="T98" s="25">
        <f t="shared" si="30"/>
        <v>12308</v>
      </c>
      <c r="U98" s="24">
        <f t="shared" si="25"/>
        <v>234.09337676438656</v>
      </c>
    </row>
    <row r="99" spans="1:21" x14ac:dyDescent="0.2">
      <c r="A99" s="51" t="s">
        <v>323</v>
      </c>
      <c r="B99" s="58">
        <v>1422</v>
      </c>
      <c r="C99" s="24">
        <v>4091</v>
      </c>
      <c r="D99" s="24">
        <v>1687</v>
      </c>
      <c r="E99" s="59">
        <v>8196</v>
      </c>
      <c r="F99" s="24">
        <f t="shared" si="20"/>
        <v>385.83283935981029</v>
      </c>
      <c r="G99" s="58">
        <v>1198</v>
      </c>
      <c r="H99" s="24">
        <v>3978</v>
      </c>
      <c r="I99" s="24">
        <v>1909</v>
      </c>
      <c r="J99" s="59">
        <v>8133</v>
      </c>
      <c r="K99" s="24">
        <f t="shared" si="21"/>
        <v>326.03457307490828</v>
      </c>
      <c r="L99" s="24">
        <v>7</v>
      </c>
      <c r="M99" s="24">
        <v>4</v>
      </c>
      <c r="N99" s="24">
        <v>7</v>
      </c>
      <c r="O99" s="25">
        <v>8</v>
      </c>
      <c r="P99" s="24">
        <f t="shared" si="22"/>
        <v>14.285714285714285</v>
      </c>
      <c r="Q99" s="24">
        <f>L99+G99</f>
        <v>1205</v>
      </c>
      <c r="R99" s="24">
        <f t="shared" si="30"/>
        <v>3982</v>
      </c>
      <c r="S99" s="24">
        <f t="shared" si="30"/>
        <v>1916</v>
      </c>
      <c r="T99" s="25">
        <f t="shared" si="30"/>
        <v>8141</v>
      </c>
      <c r="U99" s="24">
        <f t="shared" si="25"/>
        <v>324.89561586638831</v>
      </c>
    </row>
    <row r="100" spans="1:21" x14ac:dyDescent="0.2">
      <c r="A100" s="51" t="s">
        <v>134</v>
      </c>
      <c r="B100" s="58">
        <v>1935</v>
      </c>
      <c r="C100" s="24">
        <v>2320</v>
      </c>
      <c r="D100" s="24">
        <v>3069</v>
      </c>
      <c r="E100" s="59">
        <v>7432</v>
      </c>
      <c r="F100" s="24">
        <f t="shared" si="20"/>
        <v>142.16357119582926</v>
      </c>
      <c r="G100" s="58">
        <v>1867</v>
      </c>
      <c r="H100" s="24">
        <v>3002</v>
      </c>
      <c r="I100" s="24">
        <v>2539</v>
      </c>
      <c r="J100" s="59">
        <v>5911</v>
      </c>
      <c r="K100" s="24">
        <f t="shared" si="21"/>
        <v>132.80819220165418</v>
      </c>
      <c r="L100" s="24">
        <v>0</v>
      </c>
      <c r="M100" s="24">
        <v>0</v>
      </c>
      <c r="N100" s="24">
        <v>0</v>
      </c>
      <c r="O100" s="25">
        <v>0</v>
      </c>
      <c r="P100" s="24" t="s">
        <v>312</v>
      </c>
      <c r="Q100" s="24">
        <f>L100+G100</f>
        <v>1867</v>
      </c>
      <c r="R100" s="24">
        <f t="shared" si="30"/>
        <v>3002</v>
      </c>
      <c r="S100" s="24">
        <f t="shared" si="30"/>
        <v>2539</v>
      </c>
      <c r="T100" s="25">
        <f t="shared" si="30"/>
        <v>5911</v>
      </c>
      <c r="U100" s="24">
        <f t="shared" si="25"/>
        <v>132.80819220165418</v>
      </c>
    </row>
    <row r="101" spans="1:21" x14ac:dyDescent="0.2">
      <c r="A101" s="51" t="s">
        <v>329</v>
      </c>
      <c r="B101" s="58" t="s">
        <v>307</v>
      </c>
      <c r="C101" s="24" t="s">
        <v>307</v>
      </c>
      <c r="D101" s="24">
        <v>439</v>
      </c>
      <c r="E101" s="59">
        <v>10555</v>
      </c>
      <c r="F101" s="24">
        <f t="shared" si="20"/>
        <v>2304.3280182232347</v>
      </c>
      <c r="G101" s="58" t="s">
        <v>307</v>
      </c>
      <c r="H101" s="24" t="s">
        <v>307</v>
      </c>
      <c r="I101" s="24">
        <v>814</v>
      </c>
      <c r="J101" s="59">
        <v>9893</v>
      </c>
      <c r="K101" s="24">
        <f t="shared" si="21"/>
        <v>1115.3562653562653</v>
      </c>
      <c r="L101" s="24" t="s">
        <v>307</v>
      </c>
      <c r="M101" s="24" t="s">
        <v>307</v>
      </c>
      <c r="N101" s="24">
        <v>0</v>
      </c>
      <c r="O101" s="25">
        <v>18</v>
      </c>
      <c r="P101" s="24" t="s">
        <v>312</v>
      </c>
      <c r="Q101" s="24" t="s">
        <v>307</v>
      </c>
      <c r="R101" s="24" t="s">
        <v>307</v>
      </c>
      <c r="S101" s="24">
        <f>I101+N101</f>
        <v>814</v>
      </c>
      <c r="T101" s="25">
        <f>J101+O101</f>
        <v>9911</v>
      </c>
      <c r="U101" s="24">
        <f t="shared" si="25"/>
        <v>1117.5675675675675</v>
      </c>
    </row>
    <row r="102" spans="1:21" x14ac:dyDescent="0.2">
      <c r="A102" s="50" t="s">
        <v>135</v>
      </c>
      <c r="B102" s="60">
        <f>SUM(B96:B101)</f>
        <v>6606</v>
      </c>
      <c r="C102" s="27">
        <f t="shared" ref="C102:O102" si="31">SUM(C96:C101)</f>
        <v>14085</v>
      </c>
      <c r="D102" s="27">
        <f t="shared" si="31"/>
        <v>9290</v>
      </c>
      <c r="E102" s="61">
        <f t="shared" si="31"/>
        <v>41944</v>
      </c>
      <c r="F102" s="27">
        <f t="shared" si="20"/>
        <v>351.49623250807321</v>
      </c>
      <c r="G102" s="60">
        <f t="shared" si="31"/>
        <v>5870</v>
      </c>
      <c r="H102" s="27">
        <f t="shared" si="31"/>
        <v>15278</v>
      </c>
      <c r="I102" s="27">
        <f t="shared" si="31"/>
        <v>8816</v>
      </c>
      <c r="J102" s="61">
        <f t="shared" si="31"/>
        <v>40109</v>
      </c>
      <c r="K102" s="27">
        <f t="shared" si="21"/>
        <v>354.95689655172413</v>
      </c>
      <c r="L102" s="27">
        <f t="shared" si="31"/>
        <v>216</v>
      </c>
      <c r="M102" s="27">
        <f t="shared" si="31"/>
        <v>223</v>
      </c>
      <c r="N102" s="27">
        <f t="shared" si="31"/>
        <v>279</v>
      </c>
      <c r="O102" s="28">
        <f t="shared" si="31"/>
        <v>626</v>
      </c>
      <c r="P102" s="27">
        <f t="shared" si="22"/>
        <v>124.37275985663084</v>
      </c>
      <c r="Q102" s="27">
        <f>L102+G102</f>
        <v>6086</v>
      </c>
      <c r="R102" s="27">
        <f>H102+M102</f>
        <v>15501</v>
      </c>
      <c r="S102" s="27">
        <f>I102+N102</f>
        <v>9095</v>
      </c>
      <c r="T102" s="28">
        <f>J102+O102</f>
        <v>40735</v>
      </c>
      <c r="U102" s="27">
        <f t="shared" si="25"/>
        <v>347.88345244639913</v>
      </c>
    </row>
    <row r="103" spans="1:21" x14ac:dyDescent="0.2">
      <c r="A103" s="50" t="s">
        <v>136</v>
      </c>
      <c r="B103" s="62"/>
      <c r="C103" s="30"/>
      <c r="D103" s="30"/>
      <c r="E103" s="63"/>
      <c r="F103" s="30"/>
      <c r="G103" s="62"/>
      <c r="H103" s="30"/>
      <c r="I103" s="30"/>
      <c r="J103" s="63"/>
      <c r="K103" s="30"/>
      <c r="L103" s="30"/>
      <c r="M103" s="30"/>
      <c r="N103" s="30"/>
      <c r="O103" s="31"/>
      <c r="P103" s="30"/>
      <c r="Q103" s="30"/>
      <c r="R103" s="30"/>
      <c r="S103" s="30"/>
      <c r="T103" s="31"/>
      <c r="U103" s="30"/>
    </row>
    <row r="104" spans="1:21" x14ac:dyDescent="0.2">
      <c r="A104" s="51" t="s">
        <v>137</v>
      </c>
      <c r="B104" s="58">
        <v>6</v>
      </c>
      <c r="C104" s="24">
        <v>0</v>
      </c>
      <c r="D104" s="24">
        <v>6</v>
      </c>
      <c r="E104" s="59">
        <v>0</v>
      </c>
      <c r="F104" s="24">
        <f t="shared" si="20"/>
        <v>-100</v>
      </c>
      <c r="G104" s="58">
        <v>2</v>
      </c>
      <c r="H104" s="24">
        <v>0</v>
      </c>
      <c r="I104" s="24">
        <v>2</v>
      </c>
      <c r="J104" s="59">
        <v>0</v>
      </c>
      <c r="K104" s="24">
        <f t="shared" si="21"/>
        <v>-100</v>
      </c>
      <c r="L104" s="24">
        <v>0</v>
      </c>
      <c r="M104" s="24">
        <v>0</v>
      </c>
      <c r="N104" s="24">
        <v>0</v>
      </c>
      <c r="O104" s="25">
        <v>0</v>
      </c>
      <c r="P104" s="24" t="s">
        <v>312</v>
      </c>
      <c r="Q104" s="24">
        <f>L104+G104</f>
        <v>2</v>
      </c>
      <c r="R104" s="24">
        <f t="shared" ref="R104:T107" si="32">H104+M104</f>
        <v>0</v>
      </c>
      <c r="S104" s="24">
        <f t="shared" si="32"/>
        <v>2</v>
      </c>
      <c r="T104" s="25">
        <f t="shared" si="32"/>
        <v>0</v>
      </c>
      <c r="U104" s="24">
        <f t="shared" si="25"/>
        <v>-100</v>
      </c>
    </row>
    <row r="105" spans="1:21" x14ac:dyDescent="0.2">
      <c r="A105" s="51" t="s">
        <v>138</v>
      </c>
      <c r="B105" s="58">
        <v>14</v>
      </c>
      <c r="C105" s="24">
        <v>132</v>
      </c>
      <c r="D105" s="24">
        <v>14</v>
      </c>
      <c r="E105" s="59">
        <v>207</v>
      </c>
      <c r="F105" s="24">
        <f t="shared" si="20"/>
        <v>1378.5714285714287</v>
      </c>
      <c r="G105" s="58">
        <v>0</v>
      </c>
      <c r="H105" s="24">
        <v>68</v>
      </c>
      <c r="I105" s="24">
        <v>0</v>
      </c>
      <c r="J105" s="59">
        <v>166</v>
      </c>
      <c r="K105" s="24" t="s">
        <v>312</v>
      </c>
      <c r="L105" s="24">
        <v>8</v>
      </c>
      <c r="M105" s="24">
        <v>0</v>
      </c>
      <c r="N105" s="24">
        <v>11</v>
      </c>
      <c r="O105" s="25">
        <v>0</v>
      </c>
      <c r="P105" s="24">
        <f t="shared" si="22"/>
        <v>-100</v>
      </c>
      <c r="Q105" s="24">
        <f>L105+G105</f>
        <v>8</v>
      </c>
      <c r="R105" s="24">
        <f t="shared" si="32"/>
        <v>68</v>
      </c>
      <c r="S105" s="24">
        <f t="shared" si="32"/>
        <v>11</v>
      </c>
      <c r="T105" s="25">
        <f t="shared" si="32"/>
        <v>166</v>
      </c>
      <c r="U105" s="24">
        <f t="shared" si="25"/>
        <v>1409.0909090909092</v>
      </c>
    </row>
    <row r="106" spans="1:21" x14ac:dyDescent="0.2">
      <c r="A106" s="51" t="s">
        <v>139</v>
      </c>
      <c r="B106" s="58">
        <v>2277</v>
      </c>
      <c r="C106" s="24">
        <v>3119</v>
      </c>
      <c r="D106" s="24">
        <v>2720</v>
      </c>
      <c r="E106" s="59">
        <v>6562</v>
      </c>
      <c r="F106" s="24">
        <f t="shared" si="20"/>
        <v>141.25</v>
      </c>
      <c r="G106" s="58">
        <v>2085</v>
      </c>
      <c r="H106" s="24">
        <v>2973</v>
      </c>
      <c r="I106" s="24">
        <v>2844</v>
      </c>
      <c r="J106" s="59">
        <v>6593</v>
      </c>
      <c r="K106" s="24">
        <f t="shared" si="21"/>
        <v>131.8213783403657</v>
      </c>
      <c r="L106" s="24">
        <v>0</v>
      </c>
      <c r="M106" s="24">
        <v>0</v>
      </c>
      <c r="N106" s="24">
        <v>0</v>
      </c>
      <c r="O106" s="25">
        <v>0</v>
      </c>
      <c r="P106" s="24" t="s">
        <v>312</v>
      </c>
      <c r="Q106" s="24">
        <f>L106+G106</f>
        <v>2085</v>
      </c>
      <c r="R106" s="24">
        <f t="shared" si="32"/>
        <v>2973</v>
      </c>
      <c r="S106" s="24">
        <f t="shared" si="32"/>
        <v>2844</v>
      </c>
      <c r="T106" s="25">
        <f t="shared" si="32"/>
        <v>6593</v>
      </c>
      <c r="U106" s="24">
        <f t="shared" si="25"/>
        <v>131.8213783403657</v>
      </c>
    </row>
    <row r="107" spans="1:21" x14ac:dyDescent="0.2">
      <c r="A107" s="50" t="s">
        <v>140</v>
      </c>
      <c r="B107" s="60">
        <v>2297</v>
      </c>
      <c r="C107" s="27">
        <v>3251</v>
      </c>
      <c r="D107" s="27">
        <v>2740</v>
      </c>
      <c r="E107" s="61">
        <v>6769</v>
      </c>
      <c r="F107" s="27">
        <f t="shared" si="20"/>
        <v>147.04379562043798</v>
      </c>
      <c r="G107" s="60">
        <v>2087</v>
      </c>
      <c r="H107" s="27">
        <v>3041</v>
      </c>
      <c r="I107" s="27">
        <v>2846</v>
      </c>
      <c r="J107" s="61">
        <v>6759</v>
      </c>
      <c r="K107" s="27">
        <f t="shared" si="21"/>
        <v>137.49121574139141</v>
      </c>
      <c r="L107" s="27">
        <v>8</v>
      </c>
      <c r="M107" s="27">
        <v>0</v>
      </c>
      <c r="N107" s="27">
        <v>11</v>
      </c>
      <c r="O107" s="28">
        <v>0</v>
      </c>
      <c r="P107" s="27">
        <f t="shared" si="22"/>
        <v>-100</v>
      </c>
      <c r="Q107" s="27">
        <f>L107+G107</f>
        <v>2095</v>
      </c>
      <c r="R107" s="27">
        <f t="shared" si="32"/>
        <v>3041</v>
      </c>
      <c r="S107" s="27">
        <f t="shared" si="32"/>
        <v>2857</v>
      </c>
      <c r="T107" s="28">
        <f t="shared" si="32"/>
        <v>6759</v>
      </c>
      <c r="U107" s="27">
        <f t="shared" si="25"/>
        <v>136.57682884144208</v>
      </c>
    </row>
    <row r="108" spans="1:21" x14ac:dyDescent="0.2">
      <c r="A108" s="50" t="s">
        <v>320</v>
      </c>
      <c r="B108" s="60"/>
      <c r="C108" s="27" t="s">
        <v>327</v>
      </c>
      <c r="D108" s="27"/>
      <c r="E108" s="61"/>
      <c r="F108" s="27"/>
      <c r="G108" s="60"/>
      <c r="H108" s="27"/>
      <c r="I108" s="27"/>
      <c r="J108" s="61"/>
      <c r="K108" s="27"/>
      <c r="L108" s="27"/>
      <c r="M108" s="27"/>
      <c r="N108" s="27"/>
      <c r="O108" s="28"/>
      <c r="P108" s="27"/>
      <c r="Q108" s="27"/>
      <c r="R108" s="27"/>
      <c r="S108" s="27"/>
      <c r="T108" s="28"/>
      <c r="U108" s="27"/>
    </row>
    <row r="109" spans="1:21" x14ac:dyDescent="0.2">
      <c r="A109" s="50" t="s">
        <v>141</v>
      </c>
      <c r="B109" s="62"/>
      <c r="C109" s="30"/>
      <c r="D109" s="30"/>
      <c r="E109" s="63"/>
      <c r="F109" s="30"/>
      <c r="G109" s="62"/>
      <c r="H109" s="30"/>
      <c r="I109" s="30"/>
      <c r="J109" s="63"/>
      <c r="K109" s="30"/>
      <c r="L109" s="30"/>
      <c r="M109" s="30"/>
      <c r="N109" s="30"/>
      <c r="O109" s="31"/>
      <c r="P109" s="30"/>
      <c r="Q109" s="30"/>
      <c r="R109" s="30"/>
      <c r="S109" s="30"/>
      <c r="T109" s="31"/>
      <c r="U109" s="30"/>
    </row>
    <row r="110" spans="1:21" x14ac:dyDescent="0.2">
      <c r="A110" s="51" t="s">
        <v>142</v>
      </c>
      <c r="B110" s="58">
        <v>686</v>
      </c>
      <c r="C110" s="24">
        <v>1057</v>
      </c>
      <c r="D110" s="24">
        <v>753</v>
      </c>
      <c r="E110" s="59">
        <v>3286</v>
      </c>
      <c r="F110" s="24">
        <f t="shared" si="20"/>
        <v>336.3877822045153</v>
      </c>
      <c r="G110" s="58">
        <v>246</v>
      </c>
      <c r="H110" s="24">
        <v>789</v>
      </c>
      <c r="I110" s="24">
        <v>339</v>
      </c>
      <c r="J110" s="59">
        <v>2110</v>
      </c>
      <c r="K110" s="24">
        <f t="shared" si="21"/>
        <v>522.41887905604722</v>
      </c>
      <c r="L110" s="24">
        <v>469</v>
      </c>
      <c r="M110" s="24">
        <v>697</v>
      </c>
      <c r="N110" s="24">
        <v>475</v>
      </c>
      <c r="O110" s="25">
        <v>1624</v>
      </c>
      <c r="P110" s="24">
        <f t="shared" si="22"/>
        <v>241.89473684210526</v>
      </c>
      <c r="Q110" s="24">
        <f t="shared" ref="Q110:Q120" si="33">L110+G110</f>
        <v>715</v>
      </c>
      <c r="R110" s="24">
        <f t="shared" ref="R110:R120" si="34">H110+M110</f>
        <v>1486</v>
      </c>
      <c r="S110" s="24">
        <f t="shared" ref="S110:S120" si="35">I110+N110</f>
        <v>814</v>
      </c>
      <c r="T110" s="25">
        <f t="shared" ref="T110:T120" si="36">J110+O110</f>
        <v>3734</v>
      </c>
      <c r="U110" s="24">
        <f t="shared" si="25"/>
        <v>358.72235872235876</v>
      </c>
    </row>
    <row r="111" spans="1:21" x14ac:dyDescent="0.2">
      <c r="A111" s="51" t="s">
        <v>143</v>
      </c>
      <c r="B111" s="58">
        <v>8</v>
      </c>
      <c r="C111" s="24">
        <v>0</v>
      </c>
      <c r="D111" s="24">
        <v>8</v>
      </c>
      <c r="E111" s="59">
        <v>0</v>
      </c>
      <c r="F111" s="24">
        <f t="shared" si="20"/>
        <v>-100</v>
      </c>
      <c r="G111" s="58">
        <v>0</v>
      </c>
      <c r="H111" s="24">
        <v>0</v>
      </c>
      <c r="I111" s="24">
        <v>0</v>
      </c>
      <c r="J111" s="59">
        <v>0</v>
      </c>
      <c r="K111" s="24" t="s">
        <v>312</v>
      </c>
      <c r="L111" s="24">
        <v>0</v>
      </c>
      <c r="M111" s="24">
        <v>0</v>
      </c>
      <c r="N111" s="24">
        <v>0</v>
      </c>
      <c r="O111" s="25">
        <v>0</v>
      </c>
      <c r="P111" s="24" t="s">
        <v>312</v>
      </c>
      <c r="Q111" s="24">
        <f t="shared" si="33"/>
        <v>0</v>
      </c>
      <c r="R111" s="24">
        <f t="shared" si="34"/>
        <v>0</v>
      </c>
      <c r="S111" s="24">
        <f t="shared" si="35"/>
        <v>0</v>
      </c>
      <c r="T111" s="25">
        <f t="shared" si="36"/>
        <v>0</v>
      </c>
      <c r="U111" s="24" t="s">
        <v>312</v>
      </c>
    </row>
    <row r="112" spans="1:21" x14ac:dyDescent="0.2">
      <c r="A112" s="51" t="s">
        <v>144</v>
      </c>
      <c r="B112" s="58">
        <v>30</v>
      </c>
      <c r="C112" s="24">
        <v>0</v>
      </c>
      <c r="D112" s="24">
        <v>30</v>
      </c>
      <c r="E112" s="59">
        <v>0</v>
      </c>
      <c r="F112" s="24">
        <f t="shared" si="20"/>
        <v>-100</v>
      </c>
      <c r="G112" s="58">
        <v>14</v>
      </c>
      <c r="H112" s="24">
        <v>0</v>
      </c>
      <c r="I112" s="24">
        <v>16</v>
      </c>
      <c r="J112" s="59">
        <v>0</v>
      </c>
      <c r="K112" s="24">
        <f t="shared" si="21"/>
        <v>-100</v>
      </c>
      <c r="L112" s="24">
        <v>0</v>
      </c>
      <c r="M112" s="24">
        <v>0</v>
      </c>
      <c r="N112" s="24">
        <v>0</v>
      </c>
      <c r="O112" s="25">
        <v>0</v>
      </c>
      <c r="P112" s="24" t="s">
        <v>312</v>
      </c>
      <c r="Q112" s="24">
        <f t="shared" si="33"/>
        <v>14</v>
      </c>
      <c r="R112" s="24">
        <f t="shared" si="34"/>
        <v>0</v>
      </c>
      <c r="S112" s="24">
        <f t="shared" si="35"/>
        <v>16</v>
      </c>
      <c r="T112" s="25">
        <f t="shared" si="36"/>
        <v>0</v>
      </c>
      <c r="U112" s="24">
        <f t="shared" si="25"/>
        <v>-100</v>
      </c>
    </row>
    <row r="113" spans="1:21" x14ac:dyDescent="0.2">
      <c r="A113" s="51" t="s">
        <v>145</v>
      </c>
      <c r="B113" s="58">
        <v>11</v>
      </c>
      <c r="C113" s="24">
        <v>85</v>
      </c>
      <c r="D113" s="24">
        <v>25</v>
      </c>
      <c r="E113" s="59">
        <v>305</v>
      </c>
      <c r="F113" s="24">
        <f t="shared" si="20"/>
        <v>1120</v>
      </c>
      <c r="G113" s="58">
        <v>46</v>
      </c>
      <c r="H113" s="24">
        <v>92</v>
      </c>
      <c r="I113" s="24">
        <v>50</v>
      </c>
      <c r="J113" s="59">
        <v>290</v>
      </c>
      <c r="K113" s="24">
        <f t="shared" si="21"/>
        <v>480</v>
      </c>
      <c r="L113" s="24">
        <v>0</v>
      </c>
      <c r="M113" s="24">
        <v>0</v>
      </c>
      <c r="N113" s="24">
        <v>0</v>
      </c>
      <c r="O113" s="25">
        <v>0</v>
      </c>
      <c r="P113" s="24" t="s">
        <v>312</v>
      </c>
      <c r="Q113" s="24">
        <f t="shared" si="33"/>
        <v>46</v>
      </c>
      <c r="R113" s="24">
        <f t="shared" si="34"/>
        <v>92</v>
      </c>
      <c r="S113" s="24">
        <f t="shared" si="35"/>
        <v>50</v>
      </c>
      <c r="T113" s="25">
        <f t="shared" si="36"/>
        <v>290</v>
      </c>
      <c r="U113" s="24">
        <f t="shared" si="25"/>
        <v>480</v>
      </c>
    </row>
    <row r="114" spans="1:21" x14ac:dyDescent="0.2">
      <c r="A114" s="51" t="s">
        <v>146</v>
      </c>
      <c r="B114" s="58">
        <v>0</v>
      </c>
      <c r="C114" s="24">
        <v>0</v>
      </c>
      <c r="D114" s="24">
        <v>0</v>
      </c>
      <c r="E114" s="59">
        <v>1</v>
      </c>
      <c r="F114" s="24" t="s">
        <v>312</v>
      </c>
      <c r="G114" s="58">
        <v>0</v>
      </c>
      <c r="H114" s="24">
        <v>0</v>
      </c>
      <c r="I114" s="24">
        <v>0</v>
      </c>
      <c r="J114" s="59">
        <v>3</v>
      </c>
      <c r="K114" s="24" t="s">
        <v>312</v>
      </c>
      <c r="L114" s="24">
        <v>0</v>
      </c>
      <c r="M114" s="24">
        <v>0</v>
      </c>
      <c r="N114" s="24">
        <v>0</v>
      </c>
      <c r="O114" s="25">
        <v>2</v>
      </c>
      <c r="P114" s="24" t="s">
        <v>312</v>
      </c>
      <c r="Q114" s="24">
        <f t="shared" si="33"/>
        <v>0</v>
      </c>
      <c r="R114" s="24">
        <f t="shared" si="34"/>
        <v>0</v>
      </c>
      <c r="S114" s="24">
        <f t="shared" si="35"/>
        <v>0</v>
      </c>
      <c r="T114" s="25">
        <f t="shared" si="36"/>
        <v>5</v>
      </c>
      <c r="U114" s="24" t="s">
        <v>312</v>
      </c>
    </row>
    <row r="115" spans="1:21" x14ac:dyDescent="0.2">
      <c r="A115" s="51" t="s">
        <v>147</v>
      </c>
      <c r="B115" s="58">
        <v>650</v>
      </c>
      <c r="C115" s="24">
        <v>416</v>
      </c>
      <c r="D115" s="24">
        <v>977</v>
      </c>
      <c r="E115" s="59">
        <v>1082</v>
      </c>
      <c r="F115" s="24">
        <f t="shared" si="20"/>
        <v>10.747185261003072</v>
      </c>
      <c r="G115" s="58">
        <v>161</v>
      </c>
      <c r="H115" s="24">
        <v>503</v>
      </c>
      <c r="I115" s="24">
        <v>211</v>
      </c>
      <c r="J115" s="59">
        <v>950</v>
      </c>
      <c r="K115" s="24">
        <f t="shared" si="21"/>
        <v>350.23696682464458</v>
      </c>
      <c r="L115" s="24">
        <v>0</v>
      </c>
      <c r="M115" s="24">
        <v>0</v>
      </c>
      <c r="N115" s="24">
        <v>0</v>
      </c>
      <c r="O115" s="25">
        <v>0</v>
      </c>
      <c r="P115" s="24" t="s">
        <v>312</v>
      </c>
      <c r="Q115" s="24">
        <f t="shared" si="33"/>
        <v>161</v>
      </c>
      <c r="R115" s="24">
        <f t="shared" si="34"/>
        <v>503</v>
      </c>
      <c r="S115" s="24">
        <f t="shared" si="35"/>
        <v>211</v>
      </c>
      <c r="T115" s="25">
        <f t="shared" si="36"/>
        <v>950</v>
      </c>
      <c r="U115" s="24">
        <f t="shared" si="25"/>
        <v>350.23696682464458</v>
      </c>
    </row>
    <row r="116" spans="1:21" x14ac:dyDescent="0.2">
      <c r="A116" s="51" t="s">
        <v>148</v>
      </c>
      <c r="B116" s="58">
        <v>0</v>
      </c>
      <c r="C116" s="24">
        <v>16</v>
      </c>
      <c r="D116" s="24">
        <v>0</v>
      </c>
      <c r="E116" s="59">
        <v>64</v>
      </c>
      <c r="F116" s="24" t="s">
        <v>312</v>
      </c>
      <c r="G116" s="58">
        <v>0</v>
      </c>
      <c r="H116" s="24">
        <v>16</v>
      </c>
      <c r="I116" s="24">
        <v>0</v>
      </c>
      <c r="J116" s="59">
        <v>49</v>
      </c>
      <c r="K116" s="24" t="s">
        <v>312</v>
      </c>
      <c r="L116" s="24">
        <v>0</v>
      </c>
      <c r="M116" s="24">
        <v>0</v>
      </c>
      <c r="N116" s="24">
        <v>0</v>
      </c>
      <c r="O116" s="25">
        <v>0</v>
      </c>
      <c r="P116" s="24" t="s">
        <v>312</v>
      </c>
      <c r="Q116" s="24">
        <f t="shared" si="33"/>
        <v>0</v>
      </c>
      <c r="R116" s="24">
        <f t="shared" si="34"/>
        <v>16</v>
      </c>
      <c r="S116" s="24">
        <f t="shared" si="35"/>
        <v>0</v>
      </c>
      <c r="T116" s="25">
        <f t="shared" si="36"/>
        <v>49</v>
      </c>
      <c r="U116" s="24" t="s">
        <v>312</v>
      </c>
    </row>
    <row r="117" spans="1:21" x14ac:dyDescent="0.2">
      <c r="A117" s="51" t="s">
        <v>149</v>
      </c>
      <c r="B117" s="58">
        <v>200</v>
      </c>
      <c r="C117" s="24">
        <v>296</v>
      </c>
      <c r="D117" s="24">
        <v>316</v>
      </c>
      <c r="E117" s="59">
        <v>752</v>
      </c>
      <c r="F117" s="24">
        <f t="shared" si="20"/>
        <v>137.97468354430379</v>
      </c>
      <c r="G117" s="58">
        <v>145</v>
      </c>
      <c r="H117" s="24">
        <v>250</v>
      </c>
      <c r="I117" s="24">
        <v>183</v>
      </c>
      <c r="J117" s="59">
        <v>505</v>
      </c>
      <c r="K117" s="24">
        <f t="shared" si="21"/>
        <v>175.95628415300547</v>
      </c>
      <c r="L117" s="24">
        <v>0</v>
      </c>
      <c r="M117" s="24">
        <v>0</v>
      </c>
      <c r="N117" s="24">
        <v>0</v>
      </c>
      <c r="O117" s="25">
        <v>0</v>
      </c>
      <c r="P117" s="24" t="s">
        <v>312</v>
      </c>
      <c r="Q117" s="24">
        <f t="shared" si="33"/>
        <v>145</v>
      </c>
      <c r="R117" s="24">
        <f t="shared" si="34"/>
        <v>250</v>
      </c>
      <c r="S117" s="24">
        <f t="shared" si="35"/>
        <v>183</v>
      </c>
      <c r="T117" s="25">
        <f t="shared" si="36"/>
        <v>505</v>
      </c>
      <c r="U117" s="24">
        <f t="shared" si="25"/>
        <v>175.95628415300547</v>
      </c>
    </row>
    <row r="118" spans="1:21" x14ac:dyDescent="0.2">
      <c r="A118" s="51" t="s">
        <v>150</v>
      </c>
      <c r="B118" s="58">
        <v>0</v>
      </c>
      <c r="C118" s="24">
        <v>72</v>
      </c>
      <c r="D118" s="24">
        <v>0</v>
      </c>
      <c r="E118" s="59">
        <v>418</v>
      </c>
      <c r="F118" s="24" t="s">
        <v>312</v>
      </c>
      <c r="G118" s="58">
        <v>0</v>
      </c>
      <c r="H118" s="24">
        <v>41</v>
      </c>
      <c r="I118" s="24">
        <v>0</v>
      </c>
      <c r="J118" s="59">
        <v>311</v>
      </c>
      <c r="K118" s="24" t="s">
        <v>312</v>
      </c>
      <c r="L118" s="24">
        <v>0</v>
      </c>
      <c r="M118" s="24">
        <v>0</v>
      </c>
      <c r="N118" s="24">
        <v>0</v>
      </c>
      <c r="O118" s="25">
        <v>0</v>
      </c>
      <c r="P118" s="24" t="s">
        <v>312</v>
      </c>
      <c r="Q118" s="24">
        <f t="shared" si="33"/>
        <v>0</v>
      </c>
      <c r="R118" s="24">
        <f t="shared" si="34"/>
        <v>41</v>
      </c>
      <c r="S118" s="24">
        <f t="shared" si="35"/>
        <v>0</v>
      </c>
      <c r="T118" s="25">
        <f t="shared" si="36"/>
        <v>311</v>
      </c>
      <c r="U118" s="24" t="s">
        <v>312</v>
      </c>
    </row>
    <row r="119" spans="1:21" x14ac:dyDescent="0.2">
      <c r="A119" s="51" t="s">
        <v>151</v>
      </c>
      <c r="B119" s="58">
        <v>0</v>
      </c>
      <c r="C119" s="24">
        <v>0</v>
      </c>
      <c r="D119" s="24">
        <v>0</v>
      </c>
      <c r="E119" s="59">
        <v>0</v>
      </c>
      <c r="F119" s="24" t="s">
        <v>312</v>
      </c>
      <c r="G119" s="58">
        <v>151</v>
      </c>
      <c r="H119" s="24">
        <v>0</v>
      </c>
      <c r="I119" s="24">
        <v>263</v>
      </c>
      <c r="J119" s="59">
        <v>1</v>
      </c>
      <c r="K119" s="24">
        <f t="shared" si="21"/>
        <v>-99.619771863117862</v>
      </c>
      <c r="L119" s="24">
        <v>0</v>
      </c>
      <c r="M119" s="24">
        <v>0</v>
      </c>
      <c r="N119" s="24">
        <v>0</v>
      </c>
      <c r="O119" s="25">
        <v>0</v>
      </c>
      <c r="P119" s="24" t="s">
        <v>312</v>
      </c>
      <c r="Q119" s="24">
        <f t="shared" si="33"/>
        <v>151</v>
      </c>
      <c r="R119" s="24">
        <f t="shared" si="34"/>
        <v>0</v>
      </c>
      <c r="S119" s="24">
        <f t="shared" si="35"/>
        <v>263</v>
      </c>
      <c r="T119" s="25">
        <f t="shared" si="36"/>
        <v>1</v>
      </c>
      <c r="U119" s="24">
        <f t="shared" si="25"/>
        <v>-99.619771863117862</v>
      </c>
    </row>
    <row r="120" spans="1:21" x14ac:dyDescent="0.2">
      <c r="A120" s="50" t="s">
        <v>152</v>
      </c>
      <c r="B120" s="60">
        <v>1585</v>
      </c>
      <c r="C120" s="27">
        <v>1942</v>
      </c>
      <c r="D120" s="27">
        <v>2109</v>
      </c>
      <c r="E120" s="61">
        <v>5908</v>
      </c>
      <c r="F120" s="27">
        <f t="shared" si="20"/>
        <v>180.13276434329066</v>
      </c>
      <c r="G120" s="60">
        <v>763</v>
      </c>
      <c r="H120" s="27">
        <v>1691</v>
      </c>
      <c r="I120" s="27">
        <v>1062</v>
      </c>
      <c r="J120" s="61">
        <v>4219</v>
      </c>
      <c r="K120" s="27">
        <f t="shared" si="21"/>
        <v>297.26930320150655</v>
      </c>
      <c r="L120" s="27">
        <v>469</v>
      </c>
      <c r="M120" s="27">
        <v>697</v>
      </c>
      <c r="N120" s="27">
        <v>475</v>
      </c>
      <c r="O120" s="28">
        <v>1626</v>
      </c>
      <c r="P120" s="27">
        <f t="shared" si="22"/>
        <v>242.31578947368422</v>
      </c>
      <c r="Q120" s="27">
        <f t="shared" si="33"/>
        <v>1232</v>
      </c>
      <c r="R120" s="27">
        <f t="shared" si="34"/>
        <v>2388</v>
      </c>
      <c r="S120" s="27">
        <f t="shared" si="35"/>
        <v>1537</v>
      </c>
      <c r="T120" s="28">
        <f t="shared" si="36"/>
        <v>5845</v>
      </c>
      <c r="U120" s="27">
        <f t="shared" si="25"/>
        <v>280.28627195836043</v>
      </c>
    </row>
    <row r="121" spans="1:21" x14ac:dyDescent="0.2">
      <c r="A121" s="50" t="s">
        <v>153</v>
      </c>
      <c r="B121" s="62"/>
      <c r="C121" s="30"/>
      <c r="D121" s="30"/>
      <c r="E121" s="63"/>
      <c r="F121" s="30"/>
      <c r="G121" s="62"/>
      <c r="H121" s="30"/>
      <c r="I121" s="30"/>
      <c r="J121" s="63"/>
      <c r="K121" s="30"/>
      <c r="L121" s="30"/>
      <c r="M121" s="30"/>
      <c r="N121" s="30"/>
      <c r="O121" s="31"/>
      <c r="P121" s="30"/>
      <c r="Q121" s="30"/>
      <c r="R121" s="30"/>
      <c r="S121" s="30"/>
      <c r="T121" s="31"/>
      <c r="U121" s="30"/>
    </row>
    <row r="122" spans="1:21" x14ac:dyDescent="0.2">
      <c r="A122" s="51" t="s">
        <v>154</v>
      </c>
      <c r="B122" s="58">
        <v>327</v>
      </c>
      <c r="C122" s="24">
        <v>879</v>
      </c>
      <c r="D122" s="24">
        <v>386</v>
      </c>
      <c r="E122" s="59">
        <v>2016</v>
      </c>
      <c r="F122" s="24">
        <f t="shared" si="20"/>
        <v>422.27979274611397</v>
      </c>
      <c r="G122" s="58">
        <v>366</v>
      </c>
      <c r="H122" s="24">
        <v>892</v>
      </c>
      <c r="I122" s="24">
        <v>488</v>
      </c>
      <c r="J122" s="59">
        <v>1995</v>
      </c>
      <c r="K122" s="24">
        <f t="shared" si="21"/>
        <v>308.81147540983608</v>
      </c>
      <c r="L122" s="24">
        <v>0</v>
      </c>
      <c r="M122" s="24">
        <v>0</v>
      </c>
      <c r="N122" s="24">
        <v>0</v>
      </c>
      <c r="O122" s="25">
        <v>0</v>
      </c>
      <c r="P122" s="24" t="s">
        <v>312</v>
      </c>
      <c r="Q122" s="24">
        <f t="shared" ref="Q122:Q129" si="37">L122+G122</f>
        <v>366</v>
      </c>
      <c r="R122" s="24">
        <f t="shared" ref="R122:T129" si="38">H122+M122</f>
        <v>892</v>
      </c>
      <c r="S122" s="24">
        <f t="shared" si="38"/>
        <v>488</v>
      </c>
      <c r="T122" s="25">
        <f t="shared" si="38"/>
        <v>1995</v>
      </c>
      <c r="U122" s="24">
        <f t="shared" si="25"/>
        <v>308.81147540983608</v>
      </c>
    </row>
    <row r="123" spans="1:21" x14ac:dyDescent="0.2">
      <c r="A123" s="51" t="s">
        <v>146</v>
      </c>
      <c r="B123" s="58">
        <v>0</v>
      </c>
      <c r="C123" s="24">
        <v>10</v>
      </c>
      <c r="D123" s="24">
        <v>0</v>
      </c>
      <c r="E123" s="59">
        <v>11</v>
      </c>
      <c r="F123" s="24" t="s">
        <v>312</v>
      </c>
      <c r="G123" s="58">
        <v>0</v>
      </c>
      <c r="H123" s="24">
        <v>2</v>
      </c>
      <c r="I123" s="24">
        <v>0</v>
      </c>
      <c r="J123" s="59">
        <v>4</v>
      </c>
      <c r="K123" s="24" t="s">
        <v>312</v>
      </c>
      <c r="L123" s="24">
        <v>0</v>
      </c>
      <c r="M123" s="24">
        <v>0</v>
      </c>
      <c r="N123" s="24">
        <v>0</v>
      </c>
      <c r="O123" s="25">
        <v>0</v>
      </c>
      <c r="P123" s="24" t="s">
        <v>312</v>
      </c>
      <c r="Q123" s="24">
        <f t="shared" si="37"/>
        <v>0</v>
      </c>
      <c r="R123" s="24">
        <f t="shared" si="38"/>
        <v>2</v>
      </c>
      <c r="S123" s="24">
        <f t="shared" si="38"/>
        <v>0</v>
      </c>
      <c r="T123" s="25">
        <f t="shared" si="38"/>
        <v>4</v>
      </c>
      <c r="U123" s="24" t="s">
        <v>312</v>
      </c>
    </row>
    <row r="124" spans="1:21" x14ac:dyDescent="0.2">
      <c r="A124" s="51" t="s">
        <v>155</v>
      </c>
      <c r="B124" s="58">
        <v>0</v>
      </c>
      <c r="C124" s="24">
        <v>401</v>
      </c>
      <c r="D124" s="24">
        <v>0</v>
      </c>
      <c r="E124" s="59">
        <v>1365</v>
      </c>
      <c r="F124" s="24" t="s">
        <v>312</v>
      </c>
      <c r="G124" s="58">
        <v>0</v>
      </c>
      <c r="H124" s="24">
        <v>306</v>
      </c>
      <c r="I124" s="24">
        <v>0</v>
      </c>
      <c r="J124" s="59">
        <v>723</v>
      </c>
      <c r="K124" s="24" t="s">
        <v>312</v>
      </c>
      <c r="L124" s="24">
        <v>0</v>
      </c>
      <c r="M124" s="24">
        <v>0</v>
      </c>
      <c r="N124" s="24">
        <v>0</v>
      </c>
      <c r="O124" s="25">
        <v>0</v>
      </c>
      <c r="P124" s="24" t="s">
        <v>312</v>
      </c>
      <c r="Q124" s="24">
        <f t="shared" si="37"/>
        <v>0</v>
      </c>
      <c r="R124" s="24">
        <f t="shared" si="38"/>
        <v>306</v>
      </c>
      <c r="S124" s="24">
        <f t="shared" si="38"/>
        <v>0</v>
      </c>
      <c r="T124" s="25">
        <f t="shared" si="38"/>
        <v>723</v>
      </c>
      <c r="U124" s="24" t="s">
        <v>312</v>
      </c>
    </row>
    <row r="125" spans="1:21" x14ac:dyDescent="0.2">
      <c r="A125" s="51" t="s">
        <v>156</v>
      </c>
      <c r="B125" s="58">
        <v>0</v>
      </c>
      <c r="C125" s="24">
        <v>0</v>
      </c>
      <c r="D125" s="24">
        <v>0</v>
      </c>
      <c r="E125" s="59">
        <v>1</v>
      </c>
      <c r="F125" s="24" t="s">
        <v>312</v>
      </c>
      <c r="G125" s="58">
        <v>0</v>
      </c>
      <c r="H125" s="24">
        <v>1</v>
      </c>
      <c r="I125" s="24">
        <v>0</v>
      </c>
      <c r="J125" s="59">
        <v>4</v>
      </c>
      <c r="K125" s="24" t="s">
        <v>312</v>
      </c>
      <c r="L125" s="24">
        <v>0</v>
      </c>
      <c r="M125" s="24">
        <v>0</v>
      </c>
      <c r="N125" s="24">
        <v>0</v>
      </c>
      <c r="O125" s="25">
        <v>0</v>
      </c>
      <c r="P125" s="24" t="s">
        <v>312</v>
      </c>
      <c r="Q125" s="24">
        <f t="shared" si="37"/>
        <v>0</v>
      </c>
      <c r="R125" s="24">
        <f t="shared" si="38"/>
        <v>1</v>
      </c>
      <c r="S125" s="24">
        <f t="shared" si="38"/>
        <v>0</v>
      </c>
      <c r="T125" s="25">
        <f t="shared" si="38"/>
        <v>4</v>
      </c>
      <c r="U125" s="24" t="s">
        <v>312</v>
      </c>
    </row>
    <row r="126" spans="1:21" x14ac:dyDescent="0.2">
      <c r="A126" s="51" t="s">
        <v>157</v>
      </c>
      <c r="B126" s="58">
        <v>688</v>
      </c>
      <c r="C126" s="24">
        <v>560</v>
      </c>
      <c r="D126" s="24">
        <v>846</v>
      </c>
      <c r="E126" s="59">
        <v>1922</v>
      </c>
      <c r="F126" s="24">
        <f t="shared" si="20"/>
        <v>127.18676122931443</v>
      </c>
      <c r="G126" s="58">
        <v>762</v>
      </c>
      <c r="H126" s="24">
        <v>612</v>
      </c>
      <c r="I126" s="24">
        <v>1061</v>
      </c>
      <c r="J126" s="59">
        <v>2067</v>
      </c>
      <c r="K126" s="24">
        <f t="shared" si="21"/>
        <v>94.816211121583422</v>
      </c>
      <c r="L126" s="24">
        <v>0</v>
      </c>
      <c r="M126" s="24">
        <v>0</v>
      </c>
      <c r="N126" s="24">
        <v>0</v>
      </c>
      <c r="O126" s="25">
        <v>3</v>
      </c>
      <c r="P126" s="24" t="s">
        <v>312</v>
      </c>
      <c r="Q126" s="24">
        <f t="shared" si="37"/>
        <v>762</v>
      </c>
      <c r="R126" s="24">
        <f t="shared" si="38"/>
        <v>612</v>
      </c>
      <c r="S126" s="24">
        <f t="shared" si="38"/>
        <v>1061</v>
      </c>
      <c r="T126" s="25">
        <f t="shared" si="38"/>
        <v>2070</v>
      </c>
      <c r="U126" s="78">
        <f>(T126-S126)/S126*100</f>
        <v>95.098963242224315</v>
      </c>
    </row>
    <row r="127" spans="1:21" x14ac:dyDescent="0.2">
      <c r="A127" s="51" t="s">
        <v>158</v>
      </c>
      <c r="B127" s="58">
        <v>0</v>
      </c>
      <c r="C127" s="24">
        <v>0</v>
      </c>
      <c r="D127" s="24">
        <v>0</v>
      </c>
      <c r="E127" s="59">
        <v>0</v>
      </c>
      <c r="F127" s="24" t="s">
        <v>312</v>
      </c>
      <c r="G127" s="58">
        <v>0</v>
      </c>
      <c r="H127" s="24">
        <v>0</v>
      </c>
      <c r="I127" s="24">
        <v>30</v>
      </c>
      <c r="J127" s="59">
        <v>0</v>
      </c>
      <c r="K127" s="24">
        <f t="shared" si="21"/>
        <v>-100</v>
      </c>
      <c r="L127" s="24">
        <v>0</v>
      </c>
      <c r="M127" s="24">
        <v>0</v>
      </c>
      <c r="N127" s="24">
        <v>0</v>
      </c>
      <c r="O127" s="25">
        <v>0</v>
      </c>
      <c r="P127" s="24" t="s">
        <v>312</v>
      </c>
      <c r="Q127" s="24">
        <f t="shared" si="37"/>
        <v>0</v>
      </c>
      <c r="R127" s="24">
        <f t="shared" si="38"/>
        <v>0</v>
      </c>
      <c r="S127" s="24">
        <f t="shared" si="38"/>
        <v>30</v>
      </c>
      <c r="T127" s="25">
        <f t="shared" si="38"/>
        <v>0</v>
      </c>
      <c r="U127" s="24">
        <f t="shared" si="25"/>
        <v>-100</v>
      </c>
    </row>
    <row r="128" spans="1:21" x14ac:dyDescent="0.2">
      <c r="A128" s="50" t="s">
        <v>159</v>
      </c>
      <c r="B128" s="60">
        <v>1015</v>
      </c>
      <c r="C128" s="27">
        <v>1850</v>
      </c>
      <c r="D128" s="27">
        <v>1232</v>
      </c>
      <c r="E128" s="61">
        <v>5315</v>
      </c>
      <c r="F128" s="27">
        <f t="shared" si="20"/>
        <v>331.41233766233762</v>
      </c>
      <c r="G128" s="60">
        <v>1128</v>
      </c>
      <c r="H128" s="27">
        <v>1813</v>
      </c>
      <c r="I128" s="27">
        <v>1579</v>
      </c>
      <c r="J128" s="61">
        <v>4793</v>
      </c>
      <c r="K128" s="27">
        <f t="shared" si="21"/>
        <v>203.54654844838507</v>
      </c>
      <c r="L128" s="27">
        <v>0</v>
      </c>
      <c r="M128" s="27">
        <v>0</v>
      </c>
      <c r="N128" s="27">
        <v>0</v>
      </c>
      <c r="O128" s="28">
        <v>3</v>
      </c>
      <c r="P128" s="27" t="s">
        <v>312</v>
      </c>
      <c r="Q128" s="27">
        <f t="shared" si="37"/>
        <v>1128</v>
      </c>
      <c r="R128" s="27">
        <f t="shared" si="38"/>
        <v>1813</v>
      </c>
      <c r="S128" s="27">
        <f t="shared" si="38"/>
        <v>1579</v>
      </c>
      <c r="T128" s="28">
        <f t="shared" si="38"/>
        <v>4796</v>
      </c>
      <c r="U128" s="27">
        <f t="shared" si="25"/>
        <v>203.73654211526281</v>
      </c>
    </row>
    <row r="129" spans="1:21" x14ac:dyDescent="0.2">
      <c r="A129" s="50" t="s">
        <v>160</v>
      </c>
      <c r="B129" s="60">
        <f>+B86+B94+B102+B107+B120+B128</f>
        <v>46696</v>
      </c>
      <c r="C129" s="27">
        <f t="shared" ref="C129:O129" si="39">+C86+C94+C102+C107+C120+C128</f>
        <v>117913</v>
      </c>
      <c r="D129" s="27">
        <f t="shared" si="39"/>
        <v>65215</v>
      </c>
      <c r="E129" s="61">
        <f t="shared" si="39"/>
        <v>340853</v>
      </c>
      <c r="F129" s="27">
        <f t="shared" si="20"/>
        <v>422.66043088246568</v>
      </c>
      <c r="G129" s="60">
        <f t="shared" si="39"/>
        <v>46201</v>
      </c>
      <c r="H129" s="27">
        <f t="shared" si="39"/>
        <v>100760</v>
      </c>
      <c r="I129" s="27">
        <f t="shared" si="39"/>
        <v>68025</v>
      </c>
      <c r="J129" s="61">
        <f t="shared" si="39"/>
        <v>286092</v>
      </c>
      <c r="K129" s="27">
        <f t="shared" si="21"/>
        <v>320.56890848952594</v>
      </c>
      <c r="L129" s="27">
        <f t="shared" si="39"/>
        <v>6659</v>
      </c>
      <c r="M129" s="27">
        <f t="shared" si="39"/>
        <v>17690</v>
      </c>
      <c r="N129" s="27">
        <f t="shared" si="39"/>
        <v>11707</v>
      </c>
      <c r="O129" s="28">
        <f t="shared" si="39"/>
        <v>47151</v>
      </c>
      <c r="P129" s="27">
        <f t="shared" si="22"/>
        <v>302.7590330571453</v>
      </c>
      <c r="Q129" s="27">
        <f t="shared" si="37"/>
        <v>52860</v>
      </c>
      <c r="R129" s="27">
        <f t="shared" si="38"/>
        <v>118450</v>
      </c>
      <c r="S129" s="27">
        <f t="shared" si="38"/>
        <v>79732</v>
      </c>
      <c r="T129" s="28">
        <f t="shared" si="38"/>
        <v>333243</v>
      </c>
      <c r="U129" s="27">
        <f t="shared" si="25"/>
        <v>317.9538955500928</v>
      </c>
    </row>
    <row r="130" spans="1:21" x14ac:dyDescent="0.2">
      <c r="A130" s="50"/>
      <c r="B130" s="60"/>
      <c r="C130" s="27"/>
      <c r="D130" s="27"/>
      <c r="E130" s="61"/>
      <c r="F130" s="27"/>
      <c r="G130" s="60"/>
      <c r="H130" s="27"/>
      <c r="I130" s="27"/>
      <c r="J130" s="61"/>
      <c r="K130" s="27"/>
      <c r="L130" s="27"/>
      <c r="M130" s="27"/>
      <c r="N130" s="27"/>
      <c r="O130" s="28"/>
      <c r="P130" s="27"/>
      <c r="Q130" s="27"/>
      <c r="R130" s="27"/>
      <c r="S130" s="27"/>
      <c r="T130" s="28"/>
      <c r="U130" s="27"/>
    </row>
    <row r="131" spans="1:21" x14ac:dyDescent="0.2">
      <c r="A131" s="74" t="s">
        <v>336</v>
      </c>
      <c r="B131" s="60"/>
      <c r="C131" s="27"/>
      <c r="D131" s="27"/>
      <c r="E131" s="61"/>
      <c r="F131" s="27"/>
      <c r="G131" s="60"/>
      <c r="H131" s="27"/>
      <c r="I131" s="27"/>
      <c r="J131" s="61"/>
      <c r="K131" s="27"/>
      <c r="L131" s="27"/>
      <c r="M131" s="27"/>
      <c r="N131" s="27"/>
      <c r="O131" s="28"/>
      <c r="P131" s="27"/>
      <c r="Q131" s="27"/>
      <c r="R131" s="27"/>
      <c r="S131" s="27"/>
      <c r="T131" s="28"/>
      <c r="U131" s="27"/>
    </row>
    <row r="132" spans="1:21" x14ac:dyDescent="0.2">
      <c r="A132" s="19" t="s">
        <v>31</v>
      </c>
      <c r="B132" s="23">
        <v>686</v>
      </c>
      <c r="C132" s="24">
        <v>1057</v>
      </c>
      <c r="D132" s="24">
        <v>753</v>
      </c>
      <c r="E132" s="25">
        <v>3286</v>
      </c>
      <c r="F132" s="24">
        <f t="shared" si="20"/>
        <v>336.3877822045153</v>
      </c>
      <c r="G132" s="23">
        <v>246</v>
      </c>
      <c r="H132" s="24">
        <v>789</v>
      </c>
      <c r="I132" s="24">
        <v>339</v>
      </c>
      <c r="J132" s="25">
        <v>2110</v>
      </c>
      <c r="K132" s="24">
        <f t="shared" si="21"/>
        <v>522.41887905604722</v>
      </c>
      <c r="L132" s="24">
        <v>469</v>
      </c>
      <c r="M132" s="24">
        <v>697</v>
      </c>
      <c r="N132" s="24">
        <v>475</v>
      </c>
      <c r="O132" s="25">
        <v>1624</v>
      </c>
      <c r="P132" s="24">
        <f t="shared" si="22"/>
        <v>241.89473684210526</v>
      </c>
      <c r="Q132" s="36">
        <f t="shared" ref="Q132:Q145" si="40">L132+G132</f>
        <v>715</v>
      </c>
      <c r="R132" s="22">
        <f t="shared" ref="R132:R145" si="41">H132+M132</f>
        <v>1486</v>
      </c>
      <c r="S132" s="22">
        <f t="shared" ref="S132:S145" si="42">I132+N132</f>
        <v>814</v>
      </c>
      <c r="T132" s="22">
        <f t="shared" ref="T132:T145" si="43">J132+O132</f>
        <v>3734</v>
      </c>
      <c r="U132" s="24">
        <f t="shared" si="25"/>
        <v>358.72235872235876</v>
      </c>
    </row>
    <row r="133" spans="1:21" x14ac:dyDescent="0.2">
      <c r="A133" s="19" t="s">
        <v>32</v>
      </c>
      <c r="B133" s="23">
        <v>14</v>
      </c>
      <c r="C133" s="24">
        <v>0</v>
      </c>
      <c r="D133" s="24">
        <v>14</v>
      </c>
      <c r="E133" s="25">
        <v>0</v>
      </c>
      <c r="F133" s="24">
        <f t="shared" si="20"/>
        <v>-100</v>
      </c>
      <c r="G133" s="23">
        <v>2</v>
      </c>
      <c r="H133" s="24">
        <v>0</v>
      </c>
      <c r="I133" s="24">
        <v>2</v>
      </c>
      <c r="J133" s="25">
        <v>0</v>
      </c>
      <c r="K133" s="24">
        <f t="shared" si="21"/>
        <v>-100</v>
      </c>
      <c r="L133" s="24">
        <v>0</v>
      </c>
      <c r="M133" s="24">
        <v>0</v>
      </c>
      <c r="N133" s="24">
        <v>0</v>
      </c>
      <c r="O133" s="25">
        <v>0</v>
      </c>
      <c r="P133" s="24" t="s">
        <v>312</v>
      </c>
      <c r="Q133" s="36">
        <f t="shared" si="40"/>
        <v>2</v>
      </c>
      <c r="R133" s="22">
        <f t="shared" si="41"/>
        <v>0</v>
      </c>
      <c r="S133" s="22">
        <f t="shared" si="42"/>
        <v>2</v>
      </c>
      <c r="T133" s="22">
        <f t="shared" si="43"/>
        <v>0</v>
      </c>
      <c r="U133" s="24">
        <f t="shared" si="25"/>
        <v>-100</v>
      </c>
    </row>
    <row r="134" spans="1:21" x14ac:dyDescent="0.2">
      <c r="A134" s="19" t="s">
        <v>33</v>
      </c>
      <c r="B134" s="23">
        <v>3762</v>
      </c>
      <c r="C134" s="24">
        <v>5848</v>
      </c>
      <c r="D134" s="24">
        <v>4345</v>
      </c>
      <c r="E134" s="25">
        <v>18302</v>
      </c>
      <c r="F134" s="24">
        <f t="shared" si="20"/>
        <v>321.21979286536248</v>
      </c>
      <c r="G134" s="23">
        <v>1578</v>
      </c>
      <c r="H134" s="24">
        <v>4403</v>
      </c>
      <c r="I134" s="24">
        <v>2031</v>
      </c>
      <c r="J134" s="25">
        <v>9829</v>
      </c>
      <c r="K134" s="24">
        <f t="shared" si="21"/>
        <v>383.94879369768591</v>
      </c>
      <c r="L134" s="24">
        <v>2936</v>
      </c>
      <c r="M134" s="24">
        <v>1165</v>
      </c>
      <c r="N134" s="24">
        <v>3083</v>
      </c>
      <c r="O134" s="25">
        <v>7648</v>
      </c>
      <c r="P134" s="24">
        <f t="shared" si="22"/>
        <v>148.07006162828412</v>
      </c>
      <c r="Q134" s="36">
        <f t="shared" si="40"/>
        <v>4514</v>
      </c>
      <c r="R134" s="22">
        <f t="shared" si="41"/>
        <v>5568</v>
      </c>
      <c r="S134" s="22">
        <f t="shared" si="42"/>
        <v>5114</v>
      </c>
      <c r="T134" s="22">
        <f t="shared" si="43"/>
        <v>17477</v>
      </c>
      <c r="U134" s="24">
        <f t="shared" si="25"/>
        <v>241.74814235432146</v>
      </c>
    </row>
    <row r="135" spans="1:21" x14ac:dyDescent="0.2">
      <c r="A135" s="19" t="s">
        <v>35</v>
      </c>
      <c r="B135" s="23">
        <v>884</v>
      </c>
      <c r="C135" s="24">
        <v>180</v>
      </c>
      <c r="D135" s="24">
        <v>884</v>
      </c>
      <c r="E135" s="25">
        <v>2310</v>
      </c>
      <c r="F135" s="24">
        <f t="shared" si="20"/>
        <v>161.31221719457014</v>
      </c>
      <c r="G135" s="23">
        <v>672</v>
      </c>
      <c r="H135" s="24">
        <v>466</v>
      </c>
      <c r="I135" s="24">
        <v>788</v>
      </c>
      <c r="J135" s="25">
        <v>1852</v>
      </c>
      <c r="K135" s="24">
        <f t="shared" si="21"/>
        <v>135.0253807106599</v>
      </c>
      <c r="L135" s="24">
        <v>142</v>
      </c>
      <c r="M135" s="24">
        <v>193</v>
      </c>
      <c r="N135" s="24">
        <v>142</v>
      </c>
      <c r="O135" s="25">
        <v>465</v>
      </c>
      <c r="P135" s="24">
        <f t="shared" si="22"/>
        <v>227.46478873239434</v>
      </c>
      <c r="Q135" s="36">
        <f t="shared" si="40"/>
        <v>814</v>
      </c>
      <c r="R135" s="22">
        <f t="shared" si="41"/>
        <v>659</v>
      </c>
      <c r="S135" s="22">
        <f t="shared" si="42"/>
        <v>930</v>
      </c>
      <c r="T135" s="22">
        <f t="shared" si="43"/>
        <v>2317</v>
      </c>
      <c r="U135" s="24">
        <f t="shared" si="25"/>
        <v>149.13978494623657</v>
      </c>
    </row>
    <row r="136" spans="1:21" x14ac:dyDescent="0.2">
      <c r="A136" s="19" t="s">
        <v>36</v>
      </c>
      <c r="B136" s="23">
        <v>10201</v>
      </c>
      <c r="C136" s="24">
        <v>22555</v>
      </c>
      <c r="D136" s="24">
        <v>14745</v>
      </c>
      <c r="E136" s="25">
        <v>63885</v>
      </c>
      <c r="F136" s="24">
        <f t="shared" si="20"/>
        <v>333.26551373346899</v>
      </c>
      <c r="G136" s="23">
        <v>11382</v>
      </c>
      <c r="H136" s="24">
        <v>18001</v>
      </c>
      <c r="I136" s="24">
        <v>15840</v>
      </c>
      <c r="J136" s="25">
        <v>55634</v>
      </c>
      <c r="K136" s="24">
        <f t="shared" si="21"/>
        <v>251.22474747474746</v>
      </c>
      <c r="L136" s="24">
        <v>200</v>
      </c>
      <c r="M136" s="24">
        <v>4890</v>
      </c>
      <c r="N136" s="24">
        <v>1189</v>
      </c>
      <c r="O136" s="25">
        <v>9980</v>
      </c>
      <c r="P136" s="24">
        <f t="shared" si="22"/>
        <v>739.36080740117745</v>
      </c>
      <c r="Q136" s="36">
        <f t="shared" si="40"/>
        <v>11582</v>
      </c>
      <c r="R136" s="22">
        <f t="shared" si="41"/>
        <v>22891</v>
      </c>
      <c r="S136" s="22">
        <f t="shared" si="42"/>
        <v>17029</v>
      </c>
      <c r="T136" s="22">
        <f t="shared" si="43"/>
        <v>65614</v>
      </c>
      <c r="U136" s="24">
        <f t="shared" si="25"/>
        <v>285.30741675964532</v>
      </c>
    </row>
    <row r="137" spans="1:21" x14ac:dyDescent="0.2">
      <c r="A137" s="19" t="s">
        <v>37</v>
      </c>
      <c r="B137" s="23">
        <v>14</v>
      </c>
      <c r="C137" s="24">
        <v>142</v>
      </c>
      <c r="D137" s="24">
        <v>14</v>
      </c>
      <c r="E137" s="25">
        <v>219</v>
      </c>
      <c r="F137" s="24">
        <f t="shared" si="20"/>
        <v>1464.2857142857142</v>
      </c>
      <c r="G137" s="23">
        <v>0</v>
      </c>
      <c r="H137" s="24">
        <v>70</v>
      </c>
      <c r="I137" s="24">
        <v>0</v>
      </c>
      <c r="J137" s="25">
        <v>173</v>
      </c>
      <c r="K137" s="24" t="s">
        <v>312</v>
      </c>
      <c r="L137" s="24">
        <v>8</v>
      </c>
      <c r="M137" s="24">
        <v>0</v>
      </c>
      <c r="N137" s="24">
        <v>11</v>
      </c>
      <c r="O137" s="25">
        <v>2</v>
      </c>
      <c r="P137" s="24">
        <f t="shared" si="22"/>
        <v>-81.818181818181827</v>
      </c>
      <c r="Q137" s="36">
        <f t="shared" si="40"/>
        <v>8</v>
      </c>
      <c r="R137" s="22">
        <f t="shared" si="41"/>
        <v>70</v>
      </c>
      <c r="S137" s="22">
        <f t="shared" si="42"/>
        <v>11</v>
      </c>
      <c r="T137" s="22">
        <f t="shared" si="43"/>
        <v>175</v>
      </c>
      <c r="U137" s="24">
        <f t="shared" si="25"/>
        <v>1490.9090909090908</v>
      </c>
    </row>
    <row r="138" spans="1:21" x14ac:dyDescent="0.2">
      <c r="A138" s="19" t="s">
        <v>38</v>
      </c>
      <c r="B138" s="23">
        <v>6891</v>
      </c>
      <c r="C138" s="24">
        <v>16086</v>
      </c>
      <c r="D138" s="24">
        <v>11594</v>
      </c>
      <c r="E138" s="25">
        <v>53567</v>
      </c>
      <c r="F138" s="24">
        <f t="shared" si="20"/>
        <v>362.02346041055716</v>
      </c>
      <c r="G138" s="23">
        <v>7275</v>
      </c>
      <c r="H138" s="24">
        <v>15015</v>
      </c>
      <c r="I138" s="24">
        <v>8936</v>
      </c>
      <c r="J138" s="25">
        <v>42176</v>
      </c>
      <c r="K138" s="24">
        <f t="shared" si="21"/>
        <v>371.97851387645477</v>
      </c>
      <c r="L138" s="24">
        <v>2493</v>
      </c>
      <c r="M138" s="24">
        <v>4405</v>
      </c>
      <c r="N138" s="24">
        <v>5413</v>
      </c>
      <c r="O138" s="25">
        <v>12448</v>
      </c>
      <c r="P138" s="24">
        <f t="shared" si="22"/>
        <v>129.96489931646039</v>
      </c>
      <c r="Q138" s="36">
        <f t="shared" si="40"/>
        <v>9768</v>
      </c>
      <c r="R138" s="22">
        <f t="shared" si="41"/>
        <v>19420</v>
      </c>
      <c r="S138" s="22">
        <f t="shared" si="42"/>
        <v>14349</v>
      </c>
      <c r="T138" s="22">
        <f t="shared" si="43"/>
        <v>54624</v>
      </c>
      <c r="U138" s="24">
        <f t="shared" si="25"/>
        <v>280.6815805979511</v>
      </c>
    </row>
    <row r="139" spans="1:21" x14ac:dyDescent="0.2">
      <c r="A139" s="19" t="s">
        <v>39</v>
      </c>
      <c r="B139" s="23">
        <v>8276</v>
      </c>
      <c r="C139" s="24">
        <v>20304</v>
      </c>
      <c r="D139" s="24">
        <v>10848</v>
      </c>
      <c r="E139" s="25">
        <v>48225</v>
      </c>
      <c r="F139" s="24">
        <f t="shared" si="20"/>
        <v>344.55199115044246</v>
      </c>
      <c r="G139" s="23">
        <v>7958</v>
      </c>
      <c r="H139" s="24">
        <v>16636</v>
      </c>
      <c r="I139" s="24">
        <v>11703</v>
      </c>
      <c r="J139" s="25">
        <v>42570</v>
      </c>
      <c r="K139" s="24">
        <f t="shared" si="21"/>
        <v>263.75288387592923</v>
      </c>
      <c r="L139" s="24">
        <v>202</v>
      </c>
      <c r="M139" s="24">
        <v>1044</v>
      </c>
      <c r="N139" s="24">
        <v>880</v>
      </c>
      <c r="O139" s="25">
        <v>2335</v>
      </c>
      <c r="P139" s="24">
        <f t="shared" si="22"/>
        <v>165.34090909090909</v>
      </c>
      <c r="Q139" s="36">
        <f t="shared" si="40"/>
        <v>8160</v>
      </c>
      <c r="R139" s="22">
        <f t="shared" si="41"/>
        <v>17680</v>
      </c>
      <c r="S139" s="22">
        <f t="shared" si="42"/>
        <v>12583</v>
      </c>
      <c r="T139" s="22">
        <f t="shared" si="43"/>
        <v>44905</v>
      </c>
      <c r="U139" s="24">
        <f t="shared" si="25"/>
        <v>256.87038067233567</v>
      </c>
    </row>
    <row r="140" spans="1:21" x14ac:dyDescent="0.2">
      <c r="A140" s="19" t="s">
        <v>41</v>
      </c>
      <c r="B140" s="23">
        <v>9714</v>
      </c>
      <c r="C140" s="24">
        <v>35917</v>
      </c>
      <c r="D140" s="24">
        <v>10642</v>
      </c>
      <c r="E140" s="25">
        <v>76082</v>
      </c>
      <c r="F140" s="24">
        <f t="shared" ref="F140:F200" si="44">(E140-D140)/D140*100</f>
        <v>614.92200714151477</v>
      </c>
      <c r="G140" s="23">
        <v>9764</v>
      </c>
      <c r="H140" s="24">
        <v>28172</v>
      </c>
      <c r="I140" s="24">
        <v>13400</v>
      </c>
      <c r="J140" s="25">
        <v>60011</v>
      </c>
      <c r="K140" s="24">
        <f t="shared" ref="K140:K200" si="45">(J140-I140)/I140*100</f>
        <v>347.84328358208955</v>
      </c>
      <c r="L140" s="24">
        <v>138</v>
      </c>
      <c r="M140" s="24">
        <v>3022</v>
      </c>
      <c r="N140" s="24">
        <v>443</v>
      </c>
      <c r="O140" s="25">
        <v>8820</v>
      </c>
      <c r="P140" s="24">
        <f t="shared" ref="P140:P200" si="46">(O140-N140)/N140*100</f>
        <v>1890.9706546275395</v>
      </c>
      <c r="Q140" s="36">
        <f t="shared" si="40"/>
        <v>9902</v>
      </c>
      <c r="R140" s="22">
        <f t="shared" si="41"/>
        <v>31194</v>
      </c>
      <c r="S140" s="22">
        <f t="shared" si="42"/>
        <v>13843</v>
      </c>
      <c r="T140" s="22">
        <f t="shared" si="43"/>
        <v>68831</v>
      </c>
      <c r="U140" s="24">
        <f t="shared" ref="U140:U200" si="47">(T140-S140)/S140*100</f>
        <v>397.22603481904213</v>
      </c>
    </row>
    <row r="141" spans="1:21" x14ac:dyDescent="0.2">
      <c r="A141" s="19" t="s">
        <v>42</v>
      </c>
      <c r="B141" s="23">
        <v>2135</v>
      </c>
      <c r="C141" s="24">
        <v>3017</v>
      </c>
      <c r="D141" s="24">
        <v>3385</v>
      </c>
      <c r="E141" s="25">
        <v>9549</v>
      </c>
      <c r="F141" s="24">
        <f t="shared" si="44"/>
        <v>182.09748892171345</v>
      </c>
      <c r="G141" s="23">
        <v>2012</v>
      </c>
      <c r="H141" s="24">
        <v>3558</v>
      </c>
      <c r="I141" s="24">
        <v>2722</v>
      </c>
      <c r="J141" s="25">
        <v>7139</v>
      </c>
      <c r="K141" s="24">
        <f t="shared" si="45"/>
        <v>162.27038941954447</v>
      </c>
      <c r="L141" s="24">
        <v>0</v>
      </c>
      <c r="M141" s="24">
        <v>0</v>
      </c>
      <c r="N141" s="24">
        <v>0</v>
      </c>
      <c r="O141" s="25">
        <v>0</v>
      </c>
      <c r="P141" s="24" t="s">
        <v>312</v>
      </c>
      <c r="Q141" s="36">
        <f t="shared" si="40"/>
        <v>2012</v>
      </c>
      <c r="R141" s="22">
        <f t="shared" si="41"/>
        <v>3558</v>
      </c>
      <c r="S141" s="22">
        <f t="shared" si="42"/>
        <v>2722</v>
      </c>
      <c r="T141" s="22">
        <f t="shared" si="43"/>
        <v>7139</v>
      </c>
      <c r="U141" s="24">
        <f t="shared" si="47"/>
        <v>162.27038941954447</v>
      </c>
    </row>
    <row r="142" spans="1:21" x14ac:dyDescent="0.2">
      <c r="A142" s="19" t="s">
        <v>43</v>
      </c>
      <c r="B142" s="23">
        <v>47</v>
      </c>
      <c r="C142" s="24">
        <v>5047</v>
      </c>
      <c r="D142" s="24">
        <v>47</v>
      </c>
      <c r="E142" s="25">
        <v>9886</v>
      </c>
      <c r="F142" s="24">
        <f t="shared" si="44"/>
        <v>20934.042553191488</v>
      </c>
      <c r="G142" s="23">
        <v>121</v>
      </c>
      <c r="H142" s="24">
        <v>3348</v>
      </c>
      <c r="I142" s="24">
        <v>257</v>
      </c>
      <c r="J142" s="25">
        <v>7553</v>
      </c>
      <c r="K142" s="24">
        <f t="shared" si="45"/>
        <v>2838.9105058365758</v>
      </c>
      <c r="L142" s="24">
        <v>47</v>
      </c>
      <c r="M142" s="24">
        <v>1052</v>
      </c>
      <c r="N142" s="24">
        <v>47</v>
      </c>
      <c r="O142" s="25">
        <v>1465</v>
      </c>
      <c r="P142" s="24">
        <f t="shared" si="46"/>
        <v>3017.0212765957449</v>
      </c>
      <c r="Q142" s="36">
        <f t="shared" si="40"/>
        <v>168</v>
      </c>
      <c r="R142" s="22">
        <f t="shared" si="41"/>
        <v>4400</v>
      </c>
      <c r="S142" s="22">
        <f t="shared" si="42"/>
        <v>304</v>
      </c>
      <c r="T142" s="22">
        <f t="shared" si="43"/>
        <v>9018</v>
      </c>
      <c r="U142" s="24">
        <f t="shared" si="47"/>
        <v>2866.4473684210529</v>
      </c>
    </row>
    <row r="143" spans="1:21" x14ac:dyDescent="0.2">
      <c r="A143" s="19" t="s">
        <v>44</v>
      </c>
      <c r="B143" s="23">
        <v>0</v>
      </c>
      <c r="C143" s="24">
        <v>72</v>
      </c>
      <c r="D143" s="24">
        <v>0</v>
      </c>
      <c r="E143" s="25">
        <v>418</v>
      </c>
      <c r="F143" s="24" t="s">
        <v>312</v>
      </c>
      <c r="G143" s="23">
        <v>0</v>
      </c>
      <c r="H143" s="24">
        <v>41</v>
      </c>
      <c r="I143" s="24">
        <v>0</v>
      </c>
      <c r="J143" s="25">
        <v>311</v>
      </c>
      <c r="K143" s="24" t="s">
        <v>312</v>
      </c>
      <c r="L143" s="24">
        <v>0</v>
      </c>
      <c r="M143" s="24">
        <v>0</v>
      </c>
      <c r="N143" s="24">
        <v>0</v>
      </c>
      <c r="O143" s="25">
        <v>0</v>
      </c>
      <c r="P143" s="24" t="s">
        <v>312</v>
      </c>
      <c r="Q143" s="36">
        <f t="shared" si="40"/>
        <v>0</v>
      </c>
      <c r="R143" s="22">
        <f t="shared" si="41"/>
        <v>41</v>
      </c>
      <c r="S143" s="22">
        <f t="shared" si="42"/>
        <v>0</v>
      </c>
      <c r="T143" s="22">
        <f t="shared" si="43"/>
        <v>311</v>
      </c>
      <c r="U143" s="24" t="s">
        <v>312</v>
      </c>
    </row>
    <row r="144" spans="1:21" x14ac:dyDescent="0.2">
      <c r="A144" s="19" t="s">
        <v>45</v>
      </c>
      <c r="B144" s="23">
        <v>1107</v>
      </c>
      <c r="C144" s="24">
        <v>4009</v>
      </c>
      <c r="D144" s="24">
        <v>1107</v>
      </c>
      <c r="E144" s="25">
        <v>14238</v>
      </c>
      <c r="F144" s="24">
        <f t="shared" si="44"/>
        <v>1186.178861788618</v>
      </c>
      <c r="G144" s="23">
        <v>2193</v>
      </c>
      <c r="H144" s="24">
        <v>3939</v>
      </c>
      <c r="I144" s="24">
        <v>3262</v>
      </c>
      <c r="J144" s="25">
        <v>11227</v>
      </c>
      <c r="K144" s="24">
        <f t="shared" si="45"/>
        <v>244.17535254445127</v>
      </c>
      <c r="L144" s="24">
        <v>24</v>
      </c>
      <c r="M144" s="24">
        <v>1222</v>
      </c>
      <c r="N144" s="24">
        <v>24</v>
      </c>
      <c r="O144" s="25">
        <v>2213</v>
      </c>
      <c r="P144" s="24">
        <f t="shared" si="46"/>
        <v>9120.8333333333321</v>
      </c>
      <c r="Q144" s="36">
        <f t="shared" si="40"/>
        <v>2217</v>
      </c>
      <c r="R144" s="22">
        <f t="shared" si="41"/>
        <v>5161</v>
      </c>
      <c r="S144" s="22">
        <f t="shared" si="42"/>
        <v>3286</v>
      </c>
      <c r="T144" s="22">
        <f t="shared" si="43"/>
        <v>13440</v>
      </c>
      <c r="U144" s="24">
        <f t="shared" si="47"/>
        <v>309.00791235544733</v>
      </c>
    </row>
    <row r="145" spans="1:21" x14ac:dyDescent="0.2">
      <c r="A145" s="19" t="s">
        <v>46</v>
      </c>
      <c r="B145" s="23">
        <v>0</v>
      </c>
      <c r="C145" s="24">
        <v>0</v>
      </c>
      <c r="D145" s="24">
        <v>0</v>
      </c>
      <c r="E145" s="25">
        <v>1</v>
      </c>
      <c r="F145" s="24" t="s">
        <v>312</v>
      </c>
      <c r="G145" s="23">
        <v>151</v>
      </c>
      <c r="H145" s="24">
        <v>1</v>
      </c>
      <c r="I145" s="24">
        <v>263</v>
      </c>
      <c r="J145" s="25">
        <v>5</v>
      </c>
      <c r="K145" s="24">
        <f t="shared" si="45"/>
        <v>-98.098859315589351</v>
      </c>
      <c r="L145" s="24">
        <v>0</v>
      </c>
      <c r="M145" s="24">
        <v>0</v>
      </c>
      <c r="N145" s="24">
        <v>0</v>
      </c>
      <c r="O145" s="25">
        <v>0</v>
      </c>
      <c r="P145" s="24" t="s">
        <v>312</v>
      </c>
      <c r="Q145" s="36">
        <f t="shared" si="40"/>
        <v>151</v>
      </c>
      <c r="R145" s="22">
        <f t="shared" si="41"/>
        <v>1</v>
      </c>
      <c r="S145" s="22">
        <f t="shared" si="42"/>
        <v>263</v>
      </c>
      <c r="T145" s="22">
        <f t="shared" si="43"/>
        <v>5</v>
      </c>
      <c r="U145" s="24">
        <f t="shared" si="47"/>
        <v>-98.098859315589351</v>
      </c>
    </row>
    <row r="146" spans="1:21" x14ac:dyDescent="0.2">
      <c r="A146" s="19" t="s">
        <v>319</v>
      </c>
      <c r="B146" s="23" t="s">
        <v>307</v>
      </c>
      <c r="C146" s="24" t="s">
        <v>307</v>
      </c>
      <c r="D146" s="24">
        <v>3271</v>
      </c>
      <c r="E146" s="25">
        <v>32401</v>
      </c>
      <c r="F146" s="24">
        <f t="shared" si="44"/>
        <v>890.55334760012227</v>
      </c>
      <c r="G146" s="23" t="s">
        <v>307</v>
      </c>
      <c r="H146" s="24" t="s">
        <v>307</v>
      </c>
      <c r="I146" s="24">
        <v>4477</v>
      </c>
      <c r="J146" s="25">
        <v>31303</v>
      </c>
      <c r="K146" s="24">
        <f t="shared" si="45"/>
        <v>599.195890104981</v>
      </c>
      <c r="L146" s="24" t="s">
        <v>307</v>
      </c>
      <c r="M146" s="24" t="s">
        <v>307</v>
      </c>
      <c r="N146" s="24">
        <v>0</v>
      </c>
      <c r="O146" s="25">
        <v>148</v>
      </c>
      <c r="P146" s="24" t="s">
        <v>312</v>
      </c>
      <c r="Q146" s="36" t="s">
        <v>307</v>
      </c>
      <c r="R146" s="22" t="s">
        <v>307</v>
      </c>
      <c r="S146" s="22">
        <f t="shared" ref="S146:T149" si="48">I146+N146</f>
        <v>4477</v>
      </c>
      <c r="T146" s="22">
        <f t="shared" si="48"/>
        <v>31451</v>
      </c>
      <c r="U146" s="24">
        <f t="shared" si="47"/>
        <v>602.50167522894799</v>
      </c>
    </row>
    <row r="147" spans="1:21" x14ac:dyDescent="0.2">
      <c r="A147" s="19" t="s">
        <v>47</v>
      </c>
      <c r="B147" s="23">
        <v>2965</v>
      </c>
      <c r="C147" s="24">
        <v>3679</v>
      </c>
      <c r="D147" s="24">
        <v>3566</v>
      </c>
      <c r="E147" s="25">
        <v>8484</v>
      </c>
      <c r="F147" s="24">
        <f t="shared" si="44"/>
        <v>137.91362871564777</v>
      </c>
      <c r="G147" s="23">
        <v>2847</v>
      </c>
      <c r="H147" s="24">
        <v>6169</v>
      </c>
      <c r="I147" s="24">
        <v>3905</v>
      </c>
      <c r="J147" s="25">
        <v>13732</v>
      </c>
      <c r="K147" s="24">
        <f t="shared" si="45"/>
        <v>251.65172855313699</v>
      </c>
      <c r="L147" s="24">
        <v>0</v>
      </c>
      <c r="M147" s="24">
        <v>0</v>
      </c>
      <c r="N147" s="24">
        <v>0</v>
      </c>
      <c r="O147" s="25">
        <v>3</v>
      </c>
      <c r="P147" s="24" t="s">
        <v>312</v>
      </c>
      <c r="Q147" s="36">
        <f>L147+G147</f>
        <v>2847</v>
      </c>
      <c r="R147" s="22">
        <f>H147+M147</f>
        <v>6169</v>
      </c>
      <c r="S147" s="22">
        <f t="shared" si="48"/>
        <v>3905</v>
      </c>
      <c r="T147" s="22">
        <f t="shared" si="48"/>
        <v>13735</v>
      </c>
      <c r="U147" s="24">
        <f t="shared" si="47"/>
        <v>251.72855313700384</v>
      </c>
    </row>
    <row r="148" spans="1:21" x14ac:dyDescent="0.2">
      <c r="A148" s="19" t="s">
        <v>48</v>
      </c>
      <c r="B148" s="23">
        <v>0</v>
      </c>
      <c r="C148" s="24">
        <v>0</v>
      </c>
      <c r="D148" s="24">
        <v>0</v>
      </c>
      <c r="E148" s="25">
        <v>0</v>
      </c>
      <c r="F148" s="24" t="s">
        <v>312</v>
      </c>
      <c r="G148" s="23">
        <v>0</v>
      </c>
      <c r="H148" s="24">
        <v>152</v>
      </c>
      <c r="I148" s="24">
        <v>100</v>
      </c>
      <c r="J148" s="25">
        <v>467</v>
      </c>
      <c r="K148" s="24">
        <f t="shared" si="45"/>
        <v>367</v>
      </c>
      <c r="L148" s="24">
        <v>0</v>
      </c>
      <c r="M148" s="24">
        <v>0</v>
      </c>
      <c r="N148" s="24">
        <v>0</v>
      </c>
      <c r="O148" s="25">
        <v>0</v>
      </c>
      <c r="P148" s="24" t="s">
        <v>312</v>
      </c>
      <c r="Q148" s="36">
        <f>L148+G148</f>
        <v>0</v>
      </c>
      <c r="R148" s="22">
        <f>H148+M148</f>
        <v>152</v>
      </c>
      <c r="S148" s="22">
        <f t="shared" si="48"/>
        <v>100</v>
      </c>
      <c r="T148" s="22">
        <f t="shared" si="48"/>
        <v>467</v>
      </c>
      <c r="U148" s="24">
        <f t="shared" si="47"/>
        <v>367</v>
      </c>
    </row>
    <row r="149" spans="1:21" x14ac:dyDescent="0.2">
      <c r="A149" s="35" t="s">
        <v>65</v>
      </c>
      <c r="B149" s="26">
        <f>SUM(B132:B148)</f>
        <v>46696</v>
      </c>
      <c r="C149" s="27">
        <f t="shared" ref="C149:O149" si="49">SUM(C132:C148)</f>
        <v>117913</v>
      </c>
      <c r="D149" s="27">
        <f t="shared" si="49"/>
        <v>65215</v>
      </c>
      <c r="E149" s="28">
        <f t="shared" si="49"/>
        <v>340853</v>
      </c>
      <c r="F149" s="27">
        <f t="shared" si="44"/>
        <v>422.66043088246568</v>
      </c>
      <c r="G149" s="26">
        <f t="shared" si="49"/>
        <v>46201</v>
      </c>
      <c r="H149" s="27">
        <f t="shared" si="49"/>
        <v>100760</v>
      </c>
      <c r="I149" s="27">
        <f t="shared" si="49"/>
        <v>68025</v>
      </c>
      <c r="J149" s="28">
        <f t="shared" si="49"/>
        <v>286092</v>
      </c>
      <c r="K149" s="27">
        <f t="shared" si="45"/>
        <v>320.56890848952594</v>
      </c>
      <c r="L149" s="27">
        <f t="shared" si="49"/>
        <v>6659</v>
      </c>
      <c r="M149" s="27">
        <f t="shared" si="49"/>
        <v>17690</v>
      </c>
      <c r="N149" s="27">
        <f t="shared" si="49"/>
        <v>11707</v>
      </c>
      <c r="O149" s="28">
        <f t="shared" si="49"/>
        <v>47151</v>
      </c>
      <c r="P149" s="27">
        <f t="shared" si="46"/>
        <v>302.7590330571453</v>
      </c>
      <c r="Q149" s="75">
        <f>L149+G149</f>
        <v>52860</v>
      </c>
      <c r="R149" s="67">
        <f>H149+M149</f>
        <v>118450</v>
      </c>
      <c r="S149" s="67">
        <f t="shared" si="48"/>
        <v>79732</v>
      </c>
      <c r="T149" s="67">
        <f t="shared" si="48"/>
        <v>333243</v>
      </c>
      <c r="U149" s="27">
        <f t="shared" si="47"/>
        <v>317.9538955500928</v>
      </c>
    </row>
    <row r="150" spans="1:21" x14ac:dyDescent="0.2">
      <c r="A150" s="50"/>
      <c r="B150" s="60"/>
      <c r="C150" s="27"/>
      <c r="D150" s="27"/>
      <c r="E150" s="61"/>
      <c r="F150" s="27"/>
      <c r="G150" s="60"/>
      <c r="H150" s="27"/>
      <c r="I150" s="27"/>
      <c r="J150" s="61"/>
      <c r="K150" s="27"/>
      <c r="L150" s="27"/>
      <c r="M150" s="27"/>
      <c r="N150" s="27"/>
      <c r="O150" s="28"/>
      <c r="P150" s="27"/>
      <c r="Q150" s="27"/>
      <c r="R150" s="27"/>
      <c r="S150" s="27"/>
      <c r="T150" s="28"/>
      <c r="U150" s="27"/>
    </row>
    <row r="151" spans="1:21" x14ac:dyDescent="0.2">
      <c r="A151" s="50" t="s">
        <v>161</v>
      </c>
      <c r="B151" s="62"/>
      <c r="C151" s="30"/>
      <c r="D151" s="30"/>
      <c r="E151" s="63"/>
      <c r="F151" s="30"/>
      <c r="G151" s="62"/>
      <c r="H151" s="30"/>
      <c r="I151" s="30"/>
      <c r="J151" s="63"/>
      <c r="K151" s="30"/>
      <c r="L151" s="30"/>
      <c r="M151" s="30"/>
      <c r="N151" s="30"/>
      <c r="O151" s="31"/>
      <c r="P151" s="30"/>
      <c r="Q151" s="30"/>
      <c r="R151" s="30"/>
      <c r="S151" s="30"/>
      <c r="T151" s="31"/>
      <c r="U151" s="30"/>
    </row>
    <row r="152" spans="1:21" x14ac:dyDescent="0.2">
      <c r="A152" s="50" t="s">
        <v>162</v>
      </c>
      <c r="B152" s="62"/>
      <c r="C152" s="30"/>
      <c r="D152" s="30"/>
      <c r="E152" s="63"/>
      <c r="F152" s="30"/>
      <c r="G152" s="62"/>
      <c r="H152" s="30"/>
      <c r="I152" s="30"/>
      <c r="J152" s="63"/>
      <c r="K152" s="30"/>
      <c r="L152" s="30"/>
      <c r="M152" s="30"/>
      <c r="N152" s="30"/>
      <c r="O152" s="31"/>
      <c r="P152" s="30"/>
      <c r="Q152" s="30"/>
      <c r="R152" s="30"/>
      <c r="S152" s="30"/>
      <c r="T152" s="31"/>
      <c r="U152" s="30"/>
    </row>
    <row r="153" spans="1:21" x14ac:dyDescent="0.2">
      <c r="A153" s="51" t="s">
        <v>163</v>
      </c>
      <c r="B153" s="58">
        <v>35</v>
      </c>
      <c r="C153" s="24">
        <v>453</v>
      </c>
      <c r="D153" s="24">
        <v>91</v>
      </c>
      <c r="E153" s="59">
        <v>858</v>
      </c>
      <c r="F153" s="24">
        <f t="shared" si="44"/>
        <v>842.85714285714289</v>
      </c>
      <c r="G153" s="58">
        <v>111</v>
      </c>
      <c r="H153" s="24">
        <v>275</v>
      </c>
      <c r="I153" s="24">
        <v>233</v>
      </c>
      <c r="J153" s="59">
        <v>614</v>
      </c>
      <c r="K153" s="24">
        <f t="shared" si="45"/>
        <v>163.51931330472104</v>
      </c>
      <c r="L153" s="24">
        <v>10</v>
      </c>
      <c r="M153" s="24">
        <v>112</v>
      </c>
      <c r="N153" s="24">
        <v>10</v>
      </c>
      <c r="O153" s="25">
        <v>161</v>
      </c>
      <c r="P153" s="24">
        <f t="shared" si="46"/>
        <v>1510</v>
      </c>
      <c r="Q153" s="24">
        <f>L153+G153</f>
        <v>121</v>
      </c>
      <c r="R153" s="24">
        <f t="shared" ref="R153:T154" si="50">H153+M153</f>
        <v>387</v>
      </c>
      <c r="S153" s="24">
        <f t="shared" si="50"/>
        <v>243</v>
      </c>
      <c r="T153" s="25">
        <f t="shared" si="50"/>
        <v>775</v>
      </c>
      <c r="U153" s="24">
        <f t="shared" si="47"/>
        <v>218.93004115226336</v>
      </c>
    </row>
    <row r="154" spans="1:21" x14ac:dyDescent="0.2">
      <c r="A154" s="51" t="s">
        <v>324</v>
      </c>
      <c r="B154" s="58">
        <v>3109</v>
      </c>
      <c r="C154" s="24">
        <v>9672</v>
      </c>
      <c r="D154" s="24">
        <v>3319</v>
      </c>
      <c r="E154" s="59">
        <v>22478</v>
      </c>
      <c r="F154" s="24">
        <f t="shared" si="44"/>
        <v>577.25218439288938</v>
      </c>
      <c r="G154" s="58">
        <v>3803</v>
      </c>
      <c r="H154" s="24">
        <v>9218</v>
      </c>
      <c r="I154" s="24">
        <v>5420</v>
      </c>
      <c r="J154" s="59">
        <v>21783</v>
      </c>
      <c r="K154" s="24">
        <f t="shared" si="45"/>
        <v>301.90036900369</v>
      </c>
      <c r="L154" s="24">
        <v>14</v>
      </c>
      <c r="M154" s="24">
        <v>285</v>
      </c>
      <c r="N154" s="24">
        <v>14</v>
      </c>
      <c r="O154" s="25">
        <v>335</v>
      </c>
      <c r="P154" s="24">
        <f t="shared" si="46"/>
        <v>2292.8571428571427</v>
      </c>
      <c r="Q154" s="24">
        <f>L154+G154</f>
        <v>3817</v>
      </c>
      <c r="R154" s="24">
        <f t="shared" si="50"/>
        <v>9503</v>
      </c>
      <c r="S154" s="24">
        <f t="shared" si="50"/>
        <v>5434</v>
      </c>
      <c r="T154" s="25">
        <f t="shared" si="50"/>
        <v>22118</v>
      </c>
      <c r="U154" s="24">
        <f t="shared" si="47"/>
        <v>307.02981229297018</v>
      </c>
    </row>
    <row r="155" spans="1:21" x14ac:dyDescent="0.2">
      <c r="A155" s="51" t="s">
        <v>330</v>
      </c>
      <c r="B155" s="58" t="s">
        <v>307</v>
      </c>
      <c r="C155" s="24" t="s">
        <v>307</v>
      </c>
      <c r="D155" s="24">
        <v>0</v>
      </c>
      <c r="E155" s="59">
        <v>777</v>
      </c>
      <c r="F155" s="24" t="s">
        <v>312</v>
      </c>
      <c r="G155" s="58" t="s">
        <v>307</v>
      </c>
      <c r="H155" s="24" t="s">
        <v>307</v>
      </c>
      <c r="I155" s="24">
        <v>0</v>
      </c>
      <c r="J155" s="59">
        <v>575</v>
      </c>
      <c r="K155" s="24" t="s">
        <v>312</v>
      </c>
      <c r="L155" s="24" t="s">
        <v>307</v>
      </c>
      <c r="M155" s="24" t="s">
        <v>307</v>
      </c>
      <c r="N155" s="24">
        <v>0</v>
      </c>
      <c r="O155" s="25">
        <v>0</v>
      </c>
      <c r="P155" s="24" t="s">
        <v>312</v>
      </c>
      <c r="Q155" s="24" t="s">
        <v>307</v>
      </c>
      <c r="R155" s="24" t="s">
        <v>307</v>
      </c>
      <c r="S155" s="24">
        <f>I155+N155</f>
        <v>0</v>
      </c>
      <c r="T155" s="25">
        <f>J155+O155</f>
        <v>575</v>
      </c>
      <c r="U155" s="24" t="s">
        <v>312</v>
      </c>
    </row>
    <row r="156" spans="1:21" x14ac:dyDescent="0.2">
      <c r="A156" s="50" t="s">
        <v>164</v>
      </c>
      <c r="B156" s="60">
        <f>SUM(B153:B155)</f>
        <v>3144</v>
      </c>
      <c r="C156" s="27">
        <f t="shared" ref="C156:O156" si="51">SUM(C153:C155)</f>
        <v>10125</v>
      </c>
      <c r="D156" s="27">
        <f t="shared" si="51"/>
        <v>3410</v>
      </c>
      <c r="E156" s="61">
        <f t="shared" si="51"/>
        <v>24113</v>
      </c>
      <c r="F156" s="27">
        <f t="shared" si="44"/>
        <v>607.12609970674487</v>
      </c>
      <c r="G156" s="60">
        <f t="shared" si="51"/>
        <v>3914</v>
      </c>
      <c r="H156" s="27">
        <f t="shared" si="51"/>
        <v>9493</v>
      </c>
      <c r="I156" s="27">
        <f t="shared" si="51"/>
        <v>5653</v>
      </c>
      <c r="J156" s="61">
        <f t="shared" si="51"/>
        <v>22972</v>
      </c>
      <c r="K156" s="27">
        <f t="shared" si="45"/>
        <v>306.36830001768971</v>
      </c>
      <c r="L156" s="27">
        <f t="shared" si="51"/>
        <v>24</v>
      </c>
      <c r="M156" s="27">
        <f t="shared" si="51"/>
        <v>397</v>
      </c>
      <c r="N156" s="27">
        <f t="shared" si="51"/>
        <v>24</v>
      </c>
      <c r="O156" s="28">
        <f t="shared" si="51"/>
        <v>496</v>
      </c>
      <c r="P156" s="27">
        <f t="shared" si="46"/>
        <v>1966.6666666666667</v>
      </c>
      <c r="Q156" s="27">
        <f>L156+G156</f>
        <v>3938</v>
      </c>
      <c r="R156" s="27">
        <f>H156+M156</f>
        <v>9890</v>
      </c>
      <c r="S156" s="27">
        <f>I156+N156</f>
        <v>5677</v>
      </c>
      <c r="T156" s="28">
        <f>J156+O156</f>
        <v>23468</v>
      </c>
      <c r="U156" s="27">
        <f t="shared" si="47"/>
        <v>313.38735247489871</v>
      </c>
    </row>
    <row r="157" spans="1:21" x14ac:dyDescent="0.2">
      <c r="A157" s="50" t="s">
        <v>165</v>
      </c>
      <c r="B157" s="62"/>
      <c r="C157" s="30"/>
      <c r="D157" s="30"/>
      <c r="E157" s="63"/>
      <c r="F157" s="30"/>
      <c r="G157" s="62"/>
      <c r="H157" s="30"/>
      <c r="I157" s="30"/>
      <c r="J157" s="63"/>
      <c r="K157" s="30"/>
      <c r="L157" s="30"/>
      <c r="M157" s="30"/>
      <c r="N157" s="30"/>
      <c r="O157" s="31"/>
      <c r="P157" s="30"/>
      <c r="Q157" s="30"/>
      <c r="R157" s="30"/>
      <c r="S157" s="30"/>
      <c r="T157" s="31"/>
      <c r="U157" s="30"/>
    </row>
    <row r="158" spans="1:21" x14ac:dyDescent="0.2">
      <c r="A158" s="51" t="s">
        <v>166</v>
      </c>
      <c r="B158" s="58">
        <v>20</v>
      </c>
      <c r="C158" s="24">
        <v>20</v>
      </c>
      <c r="D158" s="24">
        <v>20</v>
      </c>
      <c r="E158" s="59">
        <v>35</v>
      </c>
      <c r="F158" s="24">
        <f t="shared" si="44"/>
        <v>75</v>
      </c>
      <c r="G158" s="58">
        <v>5</v>
      </c>
      <c r="H158" s="24">
        <v>2</v>
      </c>
      <c r="I158" s="24">
        <v>5</v>
      </c>
      <c r="J158" s="59">
        <v>17</v>
      </c>
      <c r="K158" s="24">
        <f t="shared" si="45"/>
        <v>240</v>
      </c>
      <c r="L158" s="24">
        <v>0</v>
      </c>
      <c r="M158" s="24">
        <v>0</v>
      </c>
      <c r="N158" s="24">
        <v>0</v>
      </c>
      <c r="O158" s="25">
        <v>0</v>
      </c>
      <c r="P158" s="24" t="s">
        <v>312</v>
      </c>
      <c r="Q158" s="24">
        <f>L158+G158</f>
        <v>5</v>
      </c>
      <c r="R158" s="24">
        <f>H158+M158</f>
        <v>2</v>
      </c>
      <c r="S158" s="24">
        <f>I158+N158</f>
        <v>5</v>
      </c>
      <c r="T158" s="25">
        <f>J158+O158</f>
        <v>17</v>
      </c>
      <c r="U158" s="24">
        <f t="shared" si="47"/>
        <v>240</v>
      </c>
    </row>
    <row r="159" spans="1:21" x14ac:dyDescent="0.2">
      <c r="A159" s="51" t="s">
        <v>331</v>
      </c>
      <c r="B159" s="58" t="s">
        <v>307</v>
      </c>
      <c r="C159" s="24" t="s">
        <v>307</v>
      </c>
      <c r="D159" s="24">
        <v>0</v>
      </c>
      <c r="E159" s="59">
        <v>40</v>
      </c>
      <c r="F159" s="24" t="s">
        <v>312</v>
      </c>
      <c r="G159" s="58" t="s">
        <v>307</v>
      </c>
      <c r="H159" s="24" t="s">
        <v>307</v>
      </c>
      <c r="I159" s="24">
        <v>0</v>
      </c>
      <c r="J159" s="59">
        <v>0</v>
      </c>
      <c r="K159" s="24" t="s">
        <v>312</v>
      </c>
      <c r="L159" s="24" t="s">
        <v>307</v>
      </c>
      <c r="M159" s="24" t="s">
        <v>307</v>
      </c>
      <c r="N159" s="24">
        <v>15</v>
      </c>
      <c r="O159" s="25">
        <v>92</v>
      </c>
      <c r="P159" s="24">
        <f t="shared" si="46"/>
        <v>513.33333333333337</v>
      </c>
      <c r="Q159" s="24" t="s">
        <v>307</v>
      </c>
      <c r="R159" s="24" t="s">
        <v>307</v>
      </c>
      <c r="S159" s="24">
        <f t="shared" ref="S159:T162" si="52">I159+N159</f>
        <v>15</v>
      </c>
      <c r="T159" s="25">
        <f t="shared" si="52"/>
        <v>92</v>
      </c>
      <c r="U159" s="24">
        <f t="shared" si="47"/>
        <v>513.33333333333337</v>
      </c>
    </row>
    <row r="160" spans="1:21" x14ac:dyDescent="0.2">
      <c r="A160" s="50" t="s">
        <v>167</v>
      </c>
      <c r="B160" s="60">
        <f>SUM(B158:B159)</f>
        <v>20</v>
      </c>
      <c r="C160" s="27">
        <f t="shared" ref="C160:O160" si="53">SUM(C158:C159)</f>
        <v>20</v>
      </c>
      <c r="D160" s="27">
        <f t="shared" si="53"/>
        <v>20</v>
      </c>
      <c r="E160" s="61">
        <f t="shared" si="53"/>
        <v>75</v>
      </c>
      <c r="F160" s="27">
        <f t="shared" si="44"/>
        <v>275</v>
      </c>
      <c r="G160" s="60">
        <f t="shared" si="53"/>
        <v>5</v>
      </c>
      <c r="H160" s="27">
        <f t="shared" si="53"/>
        <v>2</v>
      </c>
      <c r="I160" s="27">
        <f t="shared" si="53"/>
        <v>5</v>
      </c>
      <c r="J160" s="61">
        <f t="shared" si="53"/>
        <v>17</v>
      </c>
      <c r="K160" s="27">
        <f t="shared" si="45"/>
        <v>240</v>
      </c>
      <c r="L160" s="27">
        <f t="shared" si="53"/>
        <v>0</v>
      </c>
      <c r="M160" s="27">
        <f t="shared" si="53"/>
        <v>0</v>
      </c>
      <c r="N160" s="27">
        <f t="shared" si="53"/>
        <v>15</v>
      </c>
      <c r="O160" s="28">
        <f t="shared" si="53"/>
        <v>92</v>
      </c>
      <c r="P160" s="27">
        <f t="shared" si="46"/>
        <v>513.33333333333337</v>
      </c>
      <c r="Q160" s="27">
        <f>L160+G160</f>
        <v>5</v>
      </c>
      <c r="R160" s="27">
        <f>H160+M160</f>
        <v>2</v>
      </c>
      <c r="S160" s="27">
        <f t="shared" si="52"/>
        <v>20</v>
      </c>
      <c r="T160" s="28">
        <f t="shared" si="52"/>
        <v>109</v>
      </c>
      <c r="U160" s="27">
        <f t="shared" si="47"/>
        <v>445</v>
      </c>
    </row>
    <row r="161" spans="1:21" x14ac:dyDescent="0.2">
      <c r="A161" s="50" t="s">
        <v>168</v>
      </c>
      <c r="B161" s="60">
        <f>+B156+B160</f>
        <v>3164</v>
      </c>
      <c r="C161" s="27">
        <f t="shared" ref="C161:O161" si="54">+C156+C160</f>
        <v>10145</v>
      </c>
      <c r="D161" s="27">
        <f t="shared" si="54"/>
        <v>3430</v>
      </c>
      <c r="E161" s="61">
        <f t="shared" si="54"/>
        <v>24188</v>
      </c>
      <c r="F161" s="27">
        <f t="shared" si="44"/>
        <v>605.18950437317778</v>
      </c>
      <c r="G161" s="60">
        <f t="shared" si="54"/>
        <v>3919</v>
      </c>
      <c r="H161" s="27">
        <f t="shared" si="54"/>
        <v>9495</v>
      </c>
      <c r="I161" s="27">
        <f t="shared" si="54"/>
        <v>5658</v>
      </c>
      <c r="J161" s="61">
        <f t="shared" si="54"/>
        <v>22989</v>
      </c>
      <c r="K161" s="27">
        <f t="shared" si="45"/>
        <v>306.30965005302227</v>
      </c>
      <c r="L161" s="27">
        <f t="shared" si="54"/>
        <v>24</v>
      </c>
      <c r="M161" s="27">
        <f t="shared" si="54"/>
        <v>397</v>
      </c>
      <c r="N161" s="27">
        <f t="shared" si="54"/>
        <v>39</v>
      </c>
      <c r="O161" s="28">
        <f t="shared" si="54"/>
        <v>588</v>
      </c>
      <c r="P161" s="27">
        <f t="shared" si="46"/>
        <v>1407.6923076923076</v>
      </c>
      <c r="Q161" s="27">
        <f>L161+G161</f>
        <v>3943</v>
      </c>
      <c r="R161" s="27">
        <f>H161+M161</f>
        <v>9892</v>
      </c>
      <c r="S161" s="27">
        <f t="shared" si="52"/>
        <v>5697</v>
      </c>
      <c r="T161" s="28">
        <f t="shared" si="52"/>
        <v>23577</v>
      </c>
      <c r="U161" s="27">
        <f t="shared" si="47"/>
        <v>313.8493944181148</v>
      </c>
    </row>
    <row r="162" spans="1:21" x14ac:dyDescent="0.2">
      <c r="A162" s="50" t="s">
        <v>169</v>
      </c>
      <c r="B162" s="60">
        <f>+B55+B129+B161</f>
        <v>107668</v>
      </c>
      <c r="C162" s="27">
        <f>+C55+C129+C161</f>
        <v>295990</v>
      </c>
      <c r="D162" s="27">
        <f>+D55+D129+D161</f>
        <v>145051</v>
      </c>
      <c r="E162" s="61">
        <f>+E55+E129+E161</f>
        <v>800659</v>
      </c>
      <c r="F162" s="27">
        <f t="shared" si="44"/>
        <v>451.98447442623626</v>
      </c>
      <c r="G162" s="60">
        <f>+G55+G129+G161</f>
        <v>105617</v>
      </c>
      <c r="H162" s="27">
        <f>+H55+H129+H161</f>
        <v>231633</v>
      </c>
      <c r="I162" s="27">
        <f>+I55+I129+I161</f>
        <v>153734</v>
      </c>
      <c r="J162" s="61">
        <f>+J55+J129+J161</f>
        <v>646272</v>
      </c>
      <c r="K162" s="27">
        <f t="shared" si="45"/>
        <v>320.38325939609973</v>
      </c>
      <c r="L162" s="27">
        <f>+L55+L129+L161</f>
        <v>24561</v>
      </c>
      <c r="M162" s="27">
        <f>+M55+M129+M161</f>
        <v>52935</v>
      </c>
      <c r="N162" s="27">
        <f>+N55+N129+N161</f>
        <v>43619</v>
      </c>
      <c r="O162" s="28">
        <f>+O55+O129+O161</f>
        <v>127115</v>
      </c>
      <c r="P162" s="27">
        <f t="shared" si="46"/>
        <v>191.421169673766</v>
      </c>
      <c r="Q162" s="27">
        <f>L162+G162</f>
        <v>130178</v>
      </c>
      <c r="R162" s="27">
        <f>H162+M162</f>
        <v>284568</v>
      </c>
      <c r="S162" s="27">
        <f t="shared" si="52"/>
        <v>197353</v>
      </c>
      <c r="T162" s="28">
        <f t="shared" si="52"/>
        <v>773387</v>
      </c>
      <c r="U162" s="27">
        <f t="shared" si="47"/>
        <v>291.88003222651793</v>
      </c>
    </row>
    <row r="163" spans="1:21" x14ac:dyDescent="0.2">
      <c r="A163" s="50" t="s">
        <v>320</v>
      </c>
      <c r="B163" s="60"/>
      <c r="C163" s="27" t="s">
        <v>327</v>
      </c>
      <c r="D163" s="27"/>
      <c r="E163" s="61"/>
      <c r="F163" s="27"/>
      <c r="G163" s="60"/>
      <c r="H163" s="27"/>
      <c r="I163" s="27"/>
      <c r="J163" s="61"/>
      <c r="K163" s="27"/>
      <c r="L163" s="27"/>
      <c r="M163" s="27"/>
      <c r="N163" s="27"/>
      <c r="O163" s="28"/>
      <c r="P163" s="27"/>
      <c r="Q163" s="27"/>
      <c r="R163" s="27"/>
      <c r="S163" s="27"/>
      <c r="T163" s="28"/>
      <c r="U163" s="27"/>
    </row>
    <row r="164" spans="1:21" x14ac:dyDescent="0.2">
      <c r="A164" s="50"/>
      <c r="B164" s="60"/>
      <c r="C164" s="27"/>
      <c r="D164" s="27"/>
      <c r="E164" s="61"/>
      <c r="F164" s="27"/>
      <c r="G164" s="60"/>
      <c r="H164" s="27"/>
      <c r="I164" s="27"/>
      <c r="J164" s="61"/>
      <c r="K164" s="27"/>
      <c r="L164" s="27"/>
      <c r="M164" s="27"/>
      <c r="N164" s="27"/>
      <c r="O164" s="28"/>
      <c r="P164" s="27"/>
      <c r="Q164" s="27"/>
      <c r="R164" s="27"/>
      <c r="S164" s="27"/>
      <c r="T164" s="28"/>
      <c r="U164" s="27"/>
    </row>
    <row r="165" spans="1:21" x14ac:dyDescent="0.2">
      <c r="A165" s="74" t="s">
        <v>336</v>
      </c>
      <c r="B165" s="60"/>
      <c r="C165" s="27"/>
      <c r="D165" s="27"/>
      <c r="E165" s="61"/>
      <c r="F165" s="27"/>
      <c r="G165" s="60"/>
      <c r="H165" s="27"/>
      <c r="I165" s="27"/>
      <c r="J165" s="61"/>
      <c r="K165" s="27"/>
      <c r="L165" s="27"/>
      <c r="M165" s="27"/>
      <c r="N165" s="27"/>
      <c r="O165" s="28"/>
      <c r="P165" s="27"/>
      <c r="Q165" s="27"/>
      <c r="R165" s="27"/>
      <c r="S165" s="27"/>
      <c r="T165" s="28"/>
      <c r="U165" s="27"/>
    </row>
    <row r="166" spans="1:21" x14ac:dyDescent="0.2">
      <c r="A166" s="19" t="s">
        <v>39</v>
      </c>
      <c r="B166" s="23">
        <v>55</v>
      </c>
      <c r="C166" s="24">
        <v>473</v>
      </c>
      <c r="D166" s="24">
        <v>111</v>
      </c>
      <c r="E166" s="25">
        <v>893</v>
      </c>
      <c r="F166" s="24">
        <f t="shared" si="44"/>
        <v>704.50450450450455</v>
      </c>
      <c r="G166" s="23">
        <v>116</v>
      </c>
      <c r="H166" s="24">
        <v>277</v>
      </c>
      <c r="I166" s="24">
        <v>238</v>
      </c>
      <c r="J166" s="25">
        <v>631</v>
      </c>
      <c r="K166" s="24">
        <f t="shared" si="45"/>
        <v>165.12605042016807</v>
      </c>
      <c r="L166" s="24">
        <v>10</v>
      </c>
      <c r="M166" s="24">
        <v>112</v>
      </c>
      <c r="N166" s="24">
        <v>10</v>
      </c>
      <c r="O166" s="25">
        <v>161</v>
      </c>
      <c r="P166" s="24">
        <f t="shared" si="46"/>
        <v>1510</v>
      </c>
      <c r="Q166" s="36">
        <f>L166+G166</f>
        <v>126</v>
      </c>
      <c r="R166" s="22">
        <f t="shared" ref="R166:T167" si="55">H166+M166</f>
        <v>389</v>
      </c>
      <c r="S166" s="22">
        <f t="shared" si="55"/>
        <v>248</v>
      </c>
      <c r="T166" s="22">
        <f t="shared" si="55"/>
        <v>792</v>
      </c>
      <c r="U166" s="24">
        <f t="shared" si="47"/>
        <v>219.35483870967741</v>
      </c>
    </row>
    <row r="167" spans="1:21" x14ac:dyDescent="0.2">
      <c r="A167" s="19" t="s">
        <v>41</v>
      </c>
      <c r="B167" s="23">
        <v>3109</v>
      </c>
      <c r="C167" s="24">
        <v>9672</v>
      </c>
      <c r="D167" s="24">
        <v>3319</v>
      </c>
      <c r="E167" s="25">
        <v>22478</v>
      </c>
      <c r="F167" s="24">
        <f t="shared" si="44"/>
        <v>577.25218439288938</v>
      </c>
      <c r="G167" s="23">
        <v>3803</v>
      </c>
      <c r="H167" s="24">
        <v>9218</v>
      </c>
      <c r="I167" s="24">
        <v>5420</v>
      </c>
      <c r="J167" s="25">
        <v>21783</v>
      </c>
      <c r="K167" s="24">
        <f t="shared" si="45"/>
        <v>301.90036900369</v>
      </c>
      <c r="L167" s="24">
        <v>14</v>
      </c>
      <c r="M167" s="24">
        <v>285</v>
      </c>
      <c r="N167" s="24">
        <v>14</v>
      </c>
      <c r="O167" s="25">
        <v>335</v>
      </c>
      <c r="P167" s="24">
        <f t="shared" si="46"/>
        <v>2292.8571428571427</v>
      </c>
      <c r="Q167" s="36">
        <f>L167+G167</f>
        <v>3817</v>
      </c>
      <c r="R167" s="22">
        <f t="shared" si="55"/>
        <v>9503</v>
      </c>
      <c r="S167" s="22">
        <f t="shared" si="55"/>
        <v>5434</v>
      </c>
      <c r="T167" s="22">
        <f t="shared" si="55"/>
        <v>22118</v>
      </c>
      <c r="U167" s="24">
        <f t="shared" si="47"/>
        <v>307.02981229297018</v>
      </c>
    </row>
    <row r="168" spans="1:21" x14ac:dyDescent="0.2">
      <c r="A168" s="19" t="s">
        <v>319</v>
      </c>
      <c r="B168" s="23" t="s">
        <v>307</v>
      </c>
      <c r="C168" s="24" t="s">
        <v>307</v>
      </c>
      <c r="D168" s="24">
        <v>0</v>
      </c>
      <c r="E168" s="25">
        <v>817</v>
      </c>
      <c r="F168" s="24" t="s">
        <v>312</v>
      </c>
      <c r="G168" s="23" t="s">
        <v>307</v>
      </c>
      <c r="H168" s="24" t="s">
        <v>307</v>
      </c>
      <c r="I168" s="24">
        <v>0</v>
      </c>
      <c r="J168" s="25">
        <v>575</v>
      </c>
      <c r="K168" s="24" t="s">
        <v>312</v>
      </c>
      <c r="L168" s="24" t="s">
        <v>307</v>
      </c>
      <c r="M168" s="24" t="s">
        <v>307</v>
      </c>
      <c r="N168" s="24">
        <v>15</v>
      </c>
      <c r="O168" s="25">
        <v>92</v>
      </c>
      <c r="P168" s="24">
        <f t="shared" si="46"/>
        <v>513.33333333333337</v>
      </c>
      <c r="Q168" s="36" t="s">
        <v>307</v>
      </c>
      <c r="R168" s="22" t="s">
        <v>307</v>
      </c>
      <c r="S168" s="22">
        <f t="shared" ref="S168:T170" si="56">I168+N168</f>
        <v>15</v>
      </c>
      <c r="T168" s="22">
        <f t="shared" si="56"/>
        <v>667</v>
      </c>
      <c r="U168" s="24">
        <f t="shared" si="47"/>
        <v>4346.666666666667</v>
      </c>
    </row>
    <row r="169" spans="1:21" x14ac:dyDescent="0.2">
      <c r="A169" s="35" t="s">
        <v>66</v>
      </c>
      <c r="B169" s="26">
        <f>SUM(B166:B168)</f>
        <v>3164</v>
      </c>
      <c r="C169" s="27">
        <f t="shared" ref="C169:O169" si="57">SUM(C166:C168)</f>
        <v>10145</v>
      </c>
      <c r="D169" s="27">
        <f t="shared" si="57"/>
        <v>3430</v>
      </c>
      <c r="E169" s="28">
        <f t="shared" si="57"/>
        <v>24188</v>
      </c>
      <c r="F169" s="27">
        <f t="shared" si="44"/>
        <v>605.18950437317778</v>
      </c>
      <c r="G169" s="26">
        <f t="shared" si="57"/>
        <v>3919</v>
      </c>
      <c r="H169" s="27">
        <f t="shared" si="57"/>
        <v>9495</v>
      </c>
      <c r="I169" s="27">
        <f t="shared" si="57"/>
        <v>5658</v>
      </c>
      <c r="J169" s="28">
        <f t="shared" si="57"/>
        <v>22989</v>
      </c>
      <c r="K169" s="27">
        <f t="shared" si="45"/>
        <v>306.30965005302227</v>
      </c>
      <c r="L169" s="27">
        <f t="shared" si="57"/>
        <v>24</v>
      </c>
      <c r="M169" s="27">
        <f t="shared" si="57"/>
        <v>397</v>
      </c>
      <c r="N169" s="27">
        <f t="shared" si="57"/>
        <v>39</v>
      </c>
      <c r="O169" s="28">
        <f t="shared" si="57"/>
        <v>588</v>
      </c>
      <c r="P169" s="27">
        <f t="shared" si="46"/>
        <v>1407.6923076923076</v>
      </c>
      <c r="Q169" s="36">
        <f>L169+G169</f>
        <v>3943</v>
      </c>
      <c r="R169" s="22">
        <f>H169+M169</f>
        <v>9892</v>
      </c>
      <c r="S169" s="22">
        <f t="shared" si="56"/>
        <v>5697</v>
      </c>
      <c r="T169" s="22">
        <f t="shared" si="56"/>
        <v>23577</v>
      </c>
      <c r="U169" s="27">
        <f t="shared" si="47"/>
        <v>313.8493944181148</v>
      </c>
    </row>
    <row r="170" spans="1:21" x14ac:dyDescent="0.2">
      <c r="A170" s="35" t="s">
        <v>10</v>
      </c>
      <c r="B170" s="26">
        <f>+B145+B164+B169</f>
        <v>3164</v>
      </c>
      <c r="C170" s="27">
        <f t="shared" ref="C170:O170" si="58">+C145+C164+C169</f>
        <v>10145</v>
      </c>
      <c r="D170" s="27">
        <f t="shared" si="58"/>
        <v>3430</v>
      </c>
      <c r="E170" s="28">
        <f t="shared" si="58"/>
        <v>24189</v>
      </c>
      <c r="F170" s="27">
        <f t="shared" si="44"/>
        <v>605.21865889212836</v>
      </c>
      <c r="G170" s="26">
        <f t="shared" si="58"/>
        <v>4070</v>
      </c>
      <c r="H170" s="27">
        <f t="shared" si="58"/>
        <v>9496</v>
      </c>
      <c r="I170" s="27">
        <f t="shared" si="58"/>
        <v>5921</v>
      </c>
      <c r="J170" s="28">
        <f t="shared" si="58"/>
        <v>22994</v>
      </c>
      <c r="K170" s="27">
        <f t="shared" si="45"/>
        <v>288.34656308056071</v>
      </c>
      <c r="L170" s="27">
        <f t="shared" si="58"/>
        <v>24</v>
      </c>
      <c r="M170" s="27">
        <f t="shared" si="58"/>
        <v>397</v>
      </c>
      <c r="N170" s="27">
        <f t="shared" si="58"/>
        <v>39</v>
      </c>
      <c r="O170" s="28">
        <f t="shared" si="58"/>
        <v>588</v>
      </c>
      <c r="P170" s="27">
        <f t="shared" si="46"/>
        <v>1407.6923076923076</v>
      </c>
      <c r="Q170" s="36">
        <f>L170+G170</f>
        <v>4094</v>
      </c>
      <c r="R170" s="22">
        <f>H170+M170</f>
        <v>9893</v>
      </c>
      <c r="S170" s="22">
        <f t="shared" si="56"/>
        <v>5960</v>
      </c>
      <c r="T170" s="22">
        <f t="shared" si="56"/>
        <v>23582</v>
      </c>
      <c r="U170" s="27">
        <f t="shared" si="47"/>
        <v>295.67114093959731</v>
      </c>
    </row>
    <row r="171" spans="1:21" x14ac:dyDescent="0.2">
      <c r="A171" s="35" t="s">
        <v>320</v>
      </c>
      <c r="B171" s="38" t="s">
        <v>317</v>
      </c>
      <c r="C171" s="27"/>
      <c r="E171" s="28"/>
      <c r="F171" s="27"/>
      <c r="G171" s="26"/>
      <c r="H171" s="27"/>
      <c r="I171" s="27"/>
      <c r="J171" s="28"/>
      <c r="K171" s="27"/>
      <c r="L171" s="27"/>
      <c r="M171" s="27"/>
      <c r="N171" s="27"/>
      <c r="O171" s="28"/>
      <c r="P171" s="27"/>
      <c r="Q171" s="36"/>
      <c r="U171" s="27"/>
    </row>
    <row r="172" spans="1:21" x14ac:dyDescent="0.2">
      <c r="A172" s="50"/>
      <c r="B172" s="60"/>
      <c r="C172" s="27"/>
      <c r="D172" s="27"/>
      <c r="E172" s="61"/>
      <c r="F172" s="27"/>
      <c r="G172" s="60"/>
      <c r="H172" s="27"/>
      <c r="I172" s="27"/>
      <c r="J172" s="61"/>
      <c r="K172" s="27"/>
      <c r="L172" s="27"/>
      <c r="M172" s="27"/>
      <c r="N172" s="27"/>
      <c r="O172" s="28"/>
      <c r="P172" s="27"/>
      <c r="Q172" s="27"/>
      <c r="R172" s="27"/>
      <c r="S172" s="27"/>
      <c r="T172" s="28"/>
      <c r="U172" s="27"/>
    </row>
    <row r="173" spans="1:21" x14ac:dyDescent="0.2">
      <c r="A173" s="50" t="s">
        <v>302</v>
      </c>
      <c r="B173" s="62"/>
      <c r="C173" s="30"/>
      <c r="D173" s="30"/>
      <c r="E173" s="63"/>
      <c r="F173" s="30"/>
      <c r="G173" s="62"/>
      <c r="H173" s="30"/>
      <c r="I173" s="30"/>
      <c r="J173" s="63"/>
      <c r="K173" s="30"/>
      <c r="L173" s="30"/>
      <c r="M173" s="30"/>
      <c r="N173" s="30"/>
      <c r="O173" s="31"/>
      <c r="P173" s="30"/>
      <c r="Q173" s="30"/>
      <c r="R173" s="30"/>
      <c r="S173" s="30"/>
      <c r="T173" s="31"/>
      <c r="U173" s="30"/>
    </row>
    <row r="174" spans="1:21" x14ac:dyDescent="0.2">
      <c r="A174" s="50" t="s">
        <v>67</v>
      </c>
      <c r="B174" s="62"/>
      <c r="C174" s="30"/>
      <c r="D174" s="30"/>
      <c r="E174" s="63"/>
      <c r="F174" s="30"/>
      <c r="G174" s="62"/>
      <c r="H174" s="30"/>
      <c r="I174" s="30"/>
      <c r="J174" s="63"/>
      <c r="K174" s="30"/>
      <c r="L174" s="30"/>
      <c r="M174" s="30"/>
      <c r="N174" s="30"/>
      <c r="O174" s="31"/>
      <c r="P174" s="30"/>
      <c r="Q174" s="30"/>
      <c r="R174" s="30"/>
      <c r="S174" s="30"/>
      <c r="T174" s="31"/>
      <c r="U174" s="30"/>
    </row>
    <row r="175" spans="1:21" x14ac:dyDescent="0.2">
      <c r="A175" s="50" t="s">
        <v>177</v>
      </c>
      <c r="B175" s="62"/>
      <c r="C175" s="30"/>
      <c r="D175" s="30"/>
      <c r="E175" s="63"/>
      <c r="F175" s="30"/>
      <c r="G175" s="62"/>
      <c r="H175" s="30"/>
      <c r="I175" s="30"/>
      <c r="J175" s="63"/>
      <c r="K175" s="30"/>
      <c r="L175" s="30"/>
      <c r="M175" s="30"/>
      <c r="N175" s="30"/>
      <c r="O175" s="31"/>
      <c r="P175" s="30"/>
      <c r="Q175" s="30"/>
      <c r="R175" s="30"/>
      <c r="S175" s="30"/>
      <c r="T175" s="31"/>
      <c r="U175" s="30"/>
    </row>
    <row r="176" spans="1:21" x14ac:dyDescent="0.2">
      <c r="A176" s="51" t="s">
        <v>178</v>
      </c>
      <c r="B176" s="58">
        <v>79</v>
      </c>
      <c r="C176" s="24">
        <v>201</v>
      </c>
      <c r="D176" s="24">
        <v>163</v>
      </c>
      <c r="E176" s="59">
        <v>642</v>
      </c>
      <c r="F176" s="24">
        <f t="shared" si="44"/>
        <v>293.86503067484659</v>
      </c>
      <c r="G176" s="58">
        <v>12</v>
      </c>
      <c r="H176" s="24">
        <v>157</v>
      </c>
      <c r="I176" s="24">
        <v>12</v>
      </c>
      <c r="J176" s="59">
        <v>337</v>
      </c>
      <c r="K176" s="24">
        <f t="shared" si="45"/>
        <v>2708.333333333333</v>
      </c>
      <c r="L176" s="24">
        <v>21</v>
      </c>
      <c r="M176" s="24">
        <v>0</v>
      </c>
      <c r="N176" s="24">
        <v>199</v>
      </c>
      <c r="O176" s="25">
        <v>38</v>
      </c>
      <c r="P176" s="24">
        <f t="shared" si="46"/>
        <v>-80.904522613065325</v>
      </c>
      <c r="Q176" s="24">
        <f t="shared" ref="Q176:Q181" si="59">L176+G176</f>
        <v>33</v>
      </c>
      <c r="R176" s="24">
        <f t="shared" ref="R176:T181" si="60">H176+M176</f>
        <v>157</v>
      </c>
      <c r="S176" s="24">
        <f t="shared" si="60"/>
        <v>211</v>
      </c>
      <c r="T176" s="25">
        <f t="shared" si="60"/>
        <v>375</v>
      </c>
      <c r="U176" s="24">
        <f t="shared" si="47"/>
        <v>77.725118483412331</v>
      </c>
    </row>
    <row r="177" spans="1:21" x14ac:dyDescent="0.2">
      <c r="A177" s="51" t="s">
        <v>179</v>
      </c>
      <c r="B177" s="58">
        <v>15478</v>
      </c>
      <c r="C177" s="24">
        <v>31291</v>
      </c>
      <c r="D177" s="24">
        <v>38259</v>
      </c>
      <c r="E177" s="59">
        <v>96500</v>
      </c>
      <c r="F177" s="24">
        <f t="shared" si="44"/>
        <v>152.22823387961003</v>
      </c>
      <c r="G177" s="58">
        <v>2778</v>
      </c>
      <c r="H177" s="24">
        <v>4843</v>
      </c>
      <c r="I177" s="24">
        <v>3328</v>
      </c>
      <c r="J177" s="59">
        <v>11305</v>
      </c>
      <c r="K177" s="24">
        <f t="shared" si="45"/>
        <v>239.69350961538461</v>
      </c>
      <c r="L177" s="24">
        <v>18195</v>
      </c>
      <c r="M177" s="24">
        <v>28153</v>
      </c>
      <c r="N177" s="24">
        <v>37410</v>
      </c>
      <c r="O177" s="25">
        <v>88719</v>
      </c>
      <c r="P177" s="24">
        <f t="shared" si="46"/>
        <v>137.15316760224539</v>
      </c>
      <c r="Q177" s="24">
        <f t="shared" si="59"/>
        <v>20973</v>
      </c>
      <c r="R177" s="24">
        <f t="shared" si="60"/>
        <v>32996</v>
      </c>
      <c r="S177" s="24">
        <f t="shared" si="60"/>
        <v>40738</v>
      </c>
      <c r="T177" s="25">
        <f t="shared" si="60"/>
        <v>100024</v>
      </c>
      <c r="U177" s="24">
        <f t="shared" si="47"/>
        <v>145.52997201629927</v>
      </c>
    </row>
    <row r="178" spans="1:21" x14ac:dyDescent="0.2">
      <c r="A178" s="51" t="s">
        <v>180</v>
      </c>
      <c r="B178" s="58">
        <v>0</v>
      </c>
      <c r="C178" s="24">
        <v>281</v>
      </c>
      <c r="D178" s="24">
        <v>24</v>
      </c>
      <c r="E178" s="59">
        <v>1941</v>
      </c>
      <c r="F178" s="24">
        <f t="shared" si="44"/>
        <v>7987.5</v>
      </c>
      <c r="G178" s="58">
        <v>0</v>
      </c>
      <c r="H178" s="24">
        <v>36</v>
      </c>
      <c r="I178" s="24">
        <v>0</v>
      </c>
      <c r="J178" s="59">
        <v>666</v>
      </c>
      <c r="K178" s="24" t="s">
        <v>312</v>
      </c>
      <c r="L178" s="24">
        <v>24</v>
      </c>
      <c r="M178" s="24">
        <v>24</v>
      </c>
      <c r="N178" s="24">
        <v>32</v>
      </c>
      <c r="O178" s="25">
        <v>96</v>
      </c>
      <c r="P178" s="24">
        <f t="shared" si="46"/>
        <v>200</v>
      </c>
      <c r="Q178" s="24">
        <f t="shared" si="59"/>
        <v>24</v>
      </c>
      <c r="R178" s="24">
        <f t="shared" si="60"/>
        <v>60</v>
      </c>
      <c r="S178" s="24">
        <f t="shared" si="60"/>
        <v>32</v>
      </c>
      <c r="T178" s="25">
        <f t="shared" si="60"/>
        <v>762</v>
      </c>
      <c r="U178" s="24">
        <f t="shared" si="47"/>
        <v>2281.25</v>
      </c>
    </row>
    <row r="179" spans="1:21" x14ac:dyDescent="0.2">
      <c r="A179" s="51" t="s">
        <v>181</v>
      </c>
      <c r="B179" s="58">
        <v>3491</v>
      </c>
      <c r="C179" s="24">
        <v>2083</v>
      </c>
      <c r="D179" s="24">
        <v>6062</v>
      </c>
      <c r="E179" s="59">
        <v>9062</v>
      </c>
      <c r="F179" s="24">
        <f t="shared" si="44"/>
        <v>49.488617617947874</v>
      </c>
      <c r="G179" s="58">
        <v>1774</v>
      </c>
      <c r="H179" s="24">
        <v>92</v>
      </c>
      <c r="I179" s="24">
        <v>2326</v>
      </c>
      <c r="J179" s="59">
        <v>1381</v>
      </c>
      <c r="K179" s="24">
        <f t="shared" si="45"/>
        <v>-40.627687016337063</v>
      </c>
      <c r="L179" s="24">
        <v>526</v>
      </c>
      <c r="M179" s="24">
        <v>3128</v>
      </c>
      <c r="N179" s="24">
        <v>1722</v>
      </c>
      <c r="O179" s="25">
        <v>6508</v>
      </c>
      <c r="P179" s="24">
        <f t="shared" si="46"/>
        <v>277.93263646922185</v>
      </c>
      <c r="Q179" s="24">
        <f t="shared" si="59"/>
        <v>2300</v>
      </c>
      <c r="R179" s="24">
        <f t="shared" si="60"/>
        <v>3220</v>
      </c>
      <c r="S179" s="24">
        <f t="shared" si="60"/>
        <v>4048</v>
      </c>
      <c r="T179" s="25">
        <f t="shared" si="60"/>
        <v>7889</v>
      </c>
      <c r="U179" s="24">
        <f t="shared" si="47"/>
        <v>94.88636363636364</v>
      </c>
    </row>
    <row r="180" spans="1:21" x14ac:dyDescent="0.2">
      <c r="A180" s="51" t="s">
        <v>182</v>
      </c>
      <c r="B180" s="58">
        <v>8459</v>
      </c>
      <c r="C180" s="24">
        <v>14709</v>
      </c>
      <c r="D180" s="24">
        <v>10868</v>
      </c>
      <c r="E180" s="59">
        <v>39496</v>
      </c>
      <c r="F180" s="24">
        <f t="shared" si="44"/>
        <v>263.41553183658448</v>
      </c>
      <c r="G180" s="58">
        <v>447</v>
      </c>
      <c r="H180" s="24">
        <v>227</v>
      </c>
      <c r="I180" s="24">
        <v>579</v>
      </c>
      <c r="J180" s="59">
        <v>770</v>
      </c>
      <c r="K180" s="24">
        <f t="shared" si="45"/>
        <v>32.987910189982728</v>
      </c>
      <c r="L180" s="24">
        <v>6864</v>
      </c>
      <c r="M180" s="24">
        <v>13567</v>
      </c>
      <c r="N180" s="24">
        <v>10926</v>
      </c>
      <c r="O180" s="25">
        <v>38287</v>
      </c>
      <c r="P180" s="24">
        <f t="shared" si="46"/>
        <v>250.42101409481972</v>
      </c>
      <c r="Q180" s="24">
        <f t="shared" si="59"/>
        <v>7311</v>
      </c>
      <c r="R180" s="24">
        <f t="shared" si="60"/>
        <v>13794</v>
      </c>
      <c r="S180" s="24">
        <f t="shared" si="60"/>
        <v>11505</v>
      </c>
      <c r="T180" s="25">
        <f t="shared" si="60"/>
        <v>39057</v>
      </c>
      <c r="U180" s="24">
        <f t="shared" si="47"/>
        <v>239.47848761408085</v>
      </c>
    </row>
    <row r="181" spans="1:21" x14ac:dyDescent="0.2">
      <c r="A181" s="50" t="s">
        <v>174</v>
      </c>
      <c r="B181" s="60">
        <v>27507</v>
      </c>
      <c r="C181" s="27">
        <v>48565</v>
      </c>
      <c r="D181" s="27">
        <v>55376</v>
      </c>
      <c r="E181" s="61">
        <v>147641</v>
      </c>
      <c r="F181" s="27">
        <f t="shared" si="44"/>
        <v>166.61550130020225</v>
      </c>
      <c r="G181" s="60">
        <v>5011</v>
      </c>
      <c r="H181" s="27">
        <v>5355</v>
      </c>
      <c r="I181" s="27">
        <v>6245</v>
      </c>
      <c r="J181" s="61">
        <v>14459</v>
      </c>
      <c r="K181" s="27">
        <f t="shared" si="45"/>
        <v>131.52922337870297</v>
      </c>
      <c r="L181" s="27">
        <v>25630</v>
      </c>
      <c r="M181" s="27">
        <v>44872</v>
      </c>
      <c r="N181" s="27">
        <v>50289</v>
      </c>
      <c r="O181" s="28">
        <v>133648</v>
      </c>
      <c r="P181" s="27">
        <f t="shared" si="46"/>
        <v>165.7599077333015</v>
      </c>
      <c r="Q181" s="27">
        <f t="shared" si="59"/>
        <v>30641</v>
      </c>
      <c r="R181" s="27">
        <f t="shared" si="60"/>
        <v>50227</v>
      </c>
      <c r="S181" s="27">
        <f t="shared" si="60"/>
        <v>56534</v>
      </c>
      <c r="T181" s="28">
        <f t="shared" si="60"/>
        <v>148107</v>
      </c>
      <c r="U181" s="27">
        <f t="shared" si="47"/>
        <v>161.97863232744899</v>
      </c>
    </row>
    <row r="182" spans="1:21" x14ac:dyDescent="0.2">
      <c r="A182" s="50" t="s">
        <v>183</v>
      </c>
      <c r="B182" s="62"/>
      <c r="C182" s="30"/>
      <c r="D182" s="30"/>
      <c r="E182" s="63"/>
      <c r="F182" s="30"/>
      <c r="G182" s="62"/>
      <c r="H182" s="30"/>
      <c r="I182" s="30"/>
      <c r="J182" s="63"/>
      <c r="K182" s="30"/>
      <c r="L182" s="30"/>
      <c r="M182" s="30"/>
      <c r="N182" s="30"/>
      <c r="O182" s="31"/>
      <c r="P182" s="30"/>
      <c r="Q182" s="30"/>
      <c r="R182" s="30"/>
      <c r="S182" s="30"/>
      <c r="T182" s="31"/>
      <c r="U182" s="30"/>
    </row>
    <row r="183" spans="1:21" x14ac:dyDescent="0.2">
      <c r="A183" s="51" t="s">
        <v>184</v>
      </c>
      <c r="B183" s="58">
        <v>440</v>
      </c>
      <c r="C183" s="24">
        <v>122</v>
      </c>
      <c r="D183" s="24">
        <v>651</v>
      </c>
      <c r="E183" s="59">
        <v>542</v>
      </c>
      <c r="F183" s="24">
        <f t="shared" si="44"/>
        <v>-16.743471582181261</v>
      </c>
      <c r="G183" s="58">
        <v>484</v>
      </c>
      <c r="H183" s="24">
        <v>151</v>
      </c>
      <c r="I183" s="24">
        <v>617</v>
      </c>
      <c r="J183" s="59">
        <v>368</v>
      </c>
      <c r="K183" s="24">
        <f t="shared" si="45"/>
        <v>-40.356564019448946</v>
      </c>
      <c r="L183" s="24">
        <v>0</v>
      </c>
      <c r="M183" s="24">
        <v>0</v>
      </c>
      <c r="N183" s="24">
        <v>26</v>
      </c>
      <c r="O183" s="25">
        <v>0</v>
      </c>
      <c r="P183" s="24">
        <f t="shared" si="46"/>
        <v>-100</v>
      </c>
      <c r="Q183" s="24">
        <f>L183+G183</f>
        <v>484</v>
      </c>
      <c r="R183" s="24">
        <f t="shared" ref="R183:T186" si="61">H183+M183</f>
        <v>151</v>
      </c>
      <c r="S183" s="24">
        <f t="shared" si="61"/>
        <v>643</v>
      </c>
      <c r="T183" s="25">
        <f t="shared" si="61"/>
        <v>368</v>
      </c>
      <c r="U183" s="24">
        <f t="shared" si="47"/>
        <v>-42.768273716951789</v>
      </c>
    </row>
    <row r="184" spans="1:21" x14ac:dyDescent="0.2">
      <c r="A184" s="51" t="s">
        <v>185</v>
      </c>
      <c r="B184" s="58">
        <v>110</v>
      </c>
      <c r="C184" s="24">
        <v>250</v>
      </c>
      <c r="D184" s="24">
        <v>110</v>
      </c>
      <c r="E184" s="59">
        <v>669</v>
      </c>
      <c r="F184" s="24">
        <f t="shared" si="44"/>
        <v>508.18181818181819</v>
      </c>
      <c r="G184" s="58">
        <v>0</v>
      </c>
      <c r="H184" s="24">
        <v>0</v>
      </c>
      <c r="I184" s="24">
        <v>0</v>
      </c>
      <c r="J184" s="59">
        <v>0</v>
      </c>
      <c r="K184" s="24" t="s">
        <v>312</v>
      </c>
      <c r="L184" s="24">
        <v>112</v>
      </c>
      <c r="M184" s="24">
        <v>406</v>
      </c>
      <c r="N184" s="24">
        <v>112</v>
      </c>
      <c r="O184" s="25">
        <v>742</v>
      </c>
      <c r="P184" s="24">
        <f t="shared" si="46"/>
        <v>562.5</v>
      </c>
      <c r="Q184" s="24">
        <f>L184+G184</f>
        <v>112</v>
      </c>
      <c r="R184" s="24">
        <f t="shared" si="61"/>
        <v>406</v>
      </c>
      <c r="S184" s="24">
        <f t="shared" si="61"/>
        <v>112</v>
      </c>
      <c r="T184" s="25">
        <f t="shared" si="61"/>
        <v>742</v>
      </c>
      <c r="U184" s="24">
        <f t="shared" si="47"/>
        <v>562.5</v>
      </c>
    </row>
    <row r="185" spans="1:21" x14ac:dyDescent="0.2">
      <c r="A185" s="51" t="s">
        <v>186</v>
      </c>
      <c r="B185" s="58">
        <v>0</v>
      </c>
      <c r="C185" s="24">
        <v>0</v>
      </c>
      <c r="D185" s="24">
        <v>0</v>
      </c>
      <c r="E185" s="59">
        <v>0</v>
      </c>
      <c r="F185" s="24" t="s">
        <v>312</v>
      </c>
      <c r="G185" s="58">
        <v>5</v>
      </c>
      <c r="H185" s="24">
        <v>0</v>
      </c>
      <c r="I185" s="24">
        <v>5</v>
      </c>
      <c r="J185" s="59">
        <v>0</v>
      </c>
      <c r="K185" s="24">
        <f t="shared" si="45"/>
        <v>-100</v>
      </c>
      <c r="L185" s="24">
        <v>0</v>
      </c>
      <c r="M185" s="24">
        <v>0</v>
      </c>
      <c r="N185" s="24">
        <v>0</v>
      </c>
      <c r="O185" s="25">
        <v>0</v>
      </c>
      <c r="P185" s="24" t="s">
        <v>312</v>
      </c>
      <c r="Q185" s="24">
        <f>L185+G185</f>
        <v>5</v>
      </c>
      <c r="R185" s="24">
        <f t="shared" si="61"/>
        <v>0</v>
      </c>
      <c r="S185" s="24">
        <f t="shared" si="61"/>
        <v>5</v>
      </c>
      <c r="T185" s="25">
        <f t="shared" si="61"/>
        <v>0</v>
      </c>
      <c r="U185" s="24">
        <f t="shared" si="47"/>
        <v>-100</v>
      </c>
    </row>
    <row r="186" spans="1:21" x14ac:dyDescent="0.2">
      <c r="A186" s="50" t="s">
        <v>175</v>
      </c>
      <c r="B186" s="60">
        <v>550</v>
      </c>
      <c r="C186" s="27">
        <v>372</v>
      </c>
      <c r="D186" s="27">
        <v>761</v>
      </c>
      <c r="E186" s="61">
        <v>1211</v>
      </c>
      <c r="F186" s="27">
        <f t="shared" si="44"/>
        <v>59.132720105124839</v>
      </c>
      <c r="G186" s="60">
        <v>489</v>
      </c>
      <c r="H186" s="27">
        <v>151</v>
      </c>
      <c r="I186" s="27">
        <v>622</v>
      </c>
      <c r="J186" s="61">
        <v>368</v>
      </c>
      <c r="K186" s="27">
        <f t="shared" si="45"/>
        <v>-40.836012861736336</v>
      </c>
      <c r="L186" s="27">
        <v>112</v>
      </c>
      <c r="M186" s="27">
        <v>406</v>
      </c>
      <c r="N186" s="27">
        <v>138</v>
      </c>
      <c r="O186" s="28">
        <v>742</v>
      </c>
      <c r="P186" s="27">
        <f t="shared" si="46"/>
        <v>437.68115942028987</v>
      </c>
      <c r="Q186" s="27">
        <f>L186+G186</f>
        <v>601</v>
      </c>
      <c r="R186" s="27">
        <f t="shared" si="61"/>
        <v>557</v>
      </c>
      <c r="S186" s="27">
        <f t="shared" si="61"/>
        <v>760</v>
      </c>
      <c r="T186" s="28">
        <f t="shared" si="61"/>
        <v>1110</v>
      </c>
      <c r="U186" s="27">
        <f t="shared" si="47"/>
        <v>46.05263157894737</v>
      </c>
    </row>
    <row r="187" spans="1:21" x14ac:dyDescent="0.2">
      <c r="A187" s="50" t="s">
        <v>187</v>
      </c>
      <c r="B187" s="62"/>
      <c r="C187" s="30"/>
      <c r="D187" s="30"/>
      <c r="E187" s="63"/>
      <c r="F187" s="30"/>
      <c r="G187" s="62"/>
      <c r="H187" s="30"/>
      <c r="I187" s="30"/>
      <c r="J187" s="63"/>
      <c r="K187" s="30"/>
      <c r="L187" s="30"/>
      <c r="M187" s="30"/>
      <c r="N187" s="30"/>
      <c r="O187" s="31"/>
      <c r="P187" s="30"/>
      <c r="Q187" s="30"/>
      <c r="R187" s="30"/>
      <c r="S187" s="30"/>
      <c r="T187" s="31"/>
      <c r="U187" s="30"/>
    </row>
    <row r="188" spans="1:21" x14ac:dyDescent="0.2">
      <c r="A188" s="51" t="s">
        <v>188</v>
      </c>
      <c r="B188" s="58">
        <v>0</v>
      </c>
      <c r="C188" s="24">
        <v>151</v>
      </c>
      <c r="D188" s="24">
        <v>0</v>
      </c>
      <c r="E188" s="59">
        <v>764</v>
      </c>
      <c r="F188" s="24" t="s">
        <v>312</v>
      </c>
      <c r="G188" s="58">
        <v>13</v>
      </c>
      <c r="H188" s="24">
        <v>303</v>
      </c>
      <c r="I188" s="24">
        <v>52</v>
      </c>
      <c r="J188" s="59">
        <v>942</v>
      </c>
      <c r="K188" s="24">
        <f t="shared" si="45"/>
        <v>1711.5384615384617</v>
      </c>
      <c r="L188" s="24">
        <v>0</v>
      </c>
      <c r="M188" s="24">
        <v>0</v>
      </c>
      <c r="N188" s="24">
        <v>0</v>
      </c>
      <c r="O188" s="25">
        <v>2</v>
      </c>
      <c r="P188" s="24" t="s">
        <v>312</v>
      </c>
      <c r="Q188" s="24">
        <f>L188+G188</f>
        <v>13</v>
      </c>
      <c r="R188" s="24">
        <f t="shared" ref="R188:T190" si="62">H188+M188</f>
        <v>303</v>
      </c>
      <c r="S188" s="24">
        <f t="shared" si="62"/>
        <v>52</v>
      </c>
      <c r="T188" s="25">
        <f t="shared" si="62"/>
        <v>944</v>
      </c>
      <c r="U188" s="24">
        <f t="shared" si="47"/>
        <v>1715.3846153846152</v>
      </c>
    </row>
    <row r="189" spans="1:21" x14ac:dyDescent="0.2">
      <c r="A189" s="50" t="s">
        <v>172</v>
      </c>
      <c r="B189" s="60">
        <v>0</v>
      </c>
      <c r="C189" s="27">
        <v>151</v>
      </c>
      <c r="D189" s="27">
        <v>0</v>
      </c>
      <c r="E189" s="61">
        <v>764</v>
      </c>
      <c r="F189" s="27" t="s">
        <v>312</v>
      </c>
      <c r="G189" s="60">
        <v>13</v>
      </c>
      <c r="H189" s="27">
        <v>303</v>
      </c>
      <c r="I189" s="27">
        <v>52</v>
      </c>
      <c r="J189" s="61">
        <v>942</v>
      </c>
      <c r="K189" s="27">
        <f t="shared" si="45"/>
        <v>1711.5384615384617</v>
      </c>
      <c r="L189" s="27">
        <v>0</v>
      </c>
      <c r="M189" s="27">
        <v>0</v>
      </c>
      <c r="N189" s="27">
        <v>0</v>
      </c>
      <c r="O189" s="28">
        <v>2</v>
      </c>
      <c r="P189" s="27" t="s">
        <v>312</v>
      </c>
      <c r="Q189" s="27">
        <f>L189+G189</f>
        <v>13</v>
      </c>
      <c r="R189" s="27">
        <f t="shared" si="62"/>
        <v>303</v>
      </c>
      <c r="S189" s="27">
        <f t="shared" si="62"/>
        <v>52</v>
      </c>
      <c r="T189" s="28">
        <f t="shared" si="62"/>
        <v>944</v>
      </c>
      <c r="U189" s="27">
        <f t="shared" si="47"/>
        <v>1715.3846153846152</v>
      </c>
    </row>
    <row r="190" spans="1:21" x14ac:dyDescent="0.2">
      <c r="A190" s="50" t="s">
        <v>189</v>
      </c>
      <c r="B190" s="60">
        <v>28057</v>
      </c>
      <c r="C190" s="27">
        <v>49088</v>
      </c>
      <c r="D190" s="27">
        <v>56137</v>
      </c>
      <c r="E190" s="61">
        <v>149616</v>
      </c>
      <c r="F190" s="27">
        <f t="shared" si="44"/>
        <v>166.51940787715768</v>
      </c>
      <c r="G190" s="60">
        <v>5513</v>
      </c>
      <c r="H190" s="27">
        <v>5809</v>
      </c>
      <c r="I190" s="27">
        <v>6919</v>
      </c>
      <c r="J190" s="61">
        <v>15769</v>
      </c>
      <c r="K190" s="27">
        <f t="shared" si="45"/>
        <v>127.90865732042202</v>
      </c>
      <c r="L190" s="27">
        <v>25742</v>
      </c>
      <c r="M190" s="27">
        <v>45278</v>
      </c>
      <c r="N190" s="27">
        <v>50427</v>
      </c>
      <c r="O190" s="28">
        <v>134392</v>
      </c>
      <c r="P190" s="27">
        <f t="shared" si="46"/>
        <v>166.50802149642055</v>
      </c>
      <c r="Q190" s="27">
        <f>L190+G190</f>
        <v>31255</v>
      </c>
      <c r="R190" s="27">
        <f t="shared" si="62"/>
        <v>51087</v>
      </c>
      <c r="S190" s="27">
        <f t="shared" si="62"/>
        <v>57346</v>
      </c>
      <c r="T190" s="28">
        <f t="shared" si="62"/>
        <v>150161</v>
      </c>
      <c r="U190" s="27">
        <f t="shared" si="47"/>
        <v>161.85087015659332</v>
      </c>
    </row>
    <row r="191" spans="1:21" x14ac:dyDescent="0.2">
      <c r="A191" s="50"/>
      <c r="B191" s="60"/>
      <c r="C191" s="27"/>
      <c r="D191" s="27"/>
      <c r="E191" s="61"/>
      <c r="F191" s="27"/>
      <c r="G191" s="60"/>
      <c r="H191" s="27"/>
      <c r="I191" s="27"/>
      <c r="J191" s="61"/>
      <c r="K191" s="27"/>
      <c r="L191" s="27"/>
      <c r="M191" s="27"/>
      <c r="N191" s="27"/>
      <c r="O191" s="28"/>
      <c r="P191" s="27"/>
      <c r="Q191" s="27"/>
      <c r="R191" s="27"/>
      <c r="S191" s="27"/>
      <c r="T191" s="28"/>
      <c r="U191" s="27"/>
    </row>
    <row r="192" spans="1:21" x14ac:dyDescent="0.2">
      <c r="A192" s="74" t="s">
        <v>336</v>
      </c>
      <c r="B192" s="60"/>
      <c r="C192" s="27"/>
      <c r="D192" s="27"/>
      <c r="E192" s="61"/>
      <c r="F192" s="27"/>
      <c r="G192" s="60"/>
      <c r="H192" s="27"/>
      <c r="I192" s="27"/>
      <c r="J192" s="61"/>
      <c r="K192" s="27"/>
      <c r="L192" s="27"/>
      <c r="M192" s="27"/>
      <c r="N192" s="27"/>
      <c r="O192" s="28"/>
      <c r="P192" s="27"/>
      <c r="Q192" s="27"/>
      <c r="R192" s="27"/>
      <c r="S192" s="27"/>
      <c r="T192" s="28"/>
      <c r="U192" s="27"/>
    </row>
    <row r="193" spans="1:21" x14ac:dyDescent="0.2">
      <c r="A193" s="19" t="s">
        <v>49</v>
      </c>
      <c r="B193" s="23">
        <v>519</v>
      </c>
      <c r="C193" s="24">
        <v>323</v>
      </c>
      <c r="D193" s="24">
        <v>814</v>
      </c>
      <c r="E193" s="25">
        <v>1184</v>
      </c>
      <c r="F193" s="24">
        <f t="shared" si="44"/>
        <v>45.454545454545453</v>
      </c>
      <c r="G193" s="23">
        <v>496</v>
      </c>
      <c r="H193" s="24">
        <v>308</v>
      </c>
      <c r="I193" s="24">
        <v>629</v>
      </c>
      <c r="J193" s="25">
        <v>705</v>
      </c>
      <c r="K193" s="24">
        <f t="shared" si="45"/>
        <v>12.082670906200319</v>
      </c>
      <c r="L193" s="24">
        <v>21</v>
      </c>
      <c r="M193" s="24">
        <v>0</v>
      </c>
      <c r="N193" s="24">
        <v>225</v>
      </c>
      <c r="O193" s="25">
        <v>38</v>
      </c>
      <c r="P193" s="24">
        <f t="shared" si="46"/>
        <v>-83.111111111111114</v>
      </c>
      <c r="Q193" s="36">
        <f t="shared" ref="Q193:Q200" si="63">L193+G193</f>
        <v>517</v>
      </c>
      <c r="R193" s="22">
        <f t="shared" ref="R193:T200" si="64">H193+M193</f>
        <v>308</v>
      </c>
      <c r="S193" s="22">
        <f t="shared" si="64"/>
        <v>854</v>
      </c>
      <c r="T193" s="22">
        <f t="shared" si="64"/>
        <v>743</v>
      </c>
      <c r="U193" s="24">
        <f t="shared" si="47"/>
        <v>-12.997658079625293</v>
      </c>
    </row>
    <row r="194" spans="1:21" x14ac:dyDescent="0.2">
      <c r="A194" s="19" t="s">
        <v>50</v>
      </c>
      <c r="B194" s="23">
        <v>15478</v>
      </c>
      <c r="C194" s="24">
        <v>31291</v>
      </c>
      <c r="D194" s="24">
        <v>38259</v>
      </c>
      <c r="E194" s="25">
        <v>96500</v>
      </c>
      <c r="F194" s="24">
        <f t="shared" si="44"/>
        <v>152.22823387961003</v>
      </c>
      <c r="G194" s="23">
        <v>2778</v>
      </c>
      <c r="H194" s="24">
        <v>4843</v>
      </c>
      <c r="I194" s="24">
        <v>3328</v>
      </c>
      <c r="J194" s="25">
        <v>11305</v>
      </c>
      <c r="K194" s="24">
        <f t="shared" si="45"/>
        <v>239.69350961538461</v>
      </c>
      <c r="L194" s="24">
        <v>18195</v>
      </c>
      <c r="M194" s="24">
        <v>28153</v>
      </c>
      <c r="N194" s="24">
        <v>37410</v>
      </c>
      <c r="O194" s="25">
        <v>88719</v>
      </c>
      <c r="P194" s="24">
        <f t="shared" si="46"/>
        <v>137.15316760224539</v>
      </c>
      <c r="Q194" s="36">
        <f t="shared" si="63"/>
        <v>20973</v>
      </c>
      <c r="R194" s="22">
        <f t="shared" si="64"/>
        <v>32996</v>
      </c>
      <c r="S194" s="22">
        <f t="shared" si="64"/>
        <v>40738</v>
      </c>
      <c r="T194" s="22">
        <f t="shared" si="64"/>
        <v>100024</v>
      </c>
      <c r="U194" s="24">
        <f t="shared" si="47"/>
        <v>145.52997201629927</v>
      </c>
    </row>
    <row r="195" spans="1:21" x14ac:dyDescent="0.2">
      <c r="A195" s="19" t="s">
        <v>32</v>
      </c>
      <c r="B195" s="23">
        <v>110</v>
      </c>
      <c r="C195" s="24">
        <v>250</v>
      </c>
      <c r="D195" s="24">
        <v>110</v>
      </c>
      <c r="E195" s="25">
        <v>669</v>
      </c>
      <c r="F195" s="24">
        <f t="shared" si="44"/>
        <v>508.18181818181819</v>
      </c>
      <c r="G195" s="23">
        <v>0</v>
      </c>
      <c r="H195" s="24">
        <v>0</v>
      </c>
      <c r="I195" s="24">
        <v>0</v>
      </c>
      <c r="J195" s="25">
        <v>0</v>
      </c>
      <c r="K195" s="24" t="s">
        <v>312</v>
      </c>
      <c r="L195" s="24">
        <v>112</v>
      </c>
      <c r="M195" s="24">
        <v>406</v>
      </c>
      <c r="N195" s="24">
        <v>112</v>
      </c>
      <c r="O195" s="25">
        <v>742</v>
      </c>
      <c r="P195" s="24">
        <f t="shared" si="46"/>
        <v>562.5</v>
      </c>
      <c r="Q195" s="36">
        <f t="shared" si="63"/>
        <v>112</v>
      </c>
      <c r="R195" s="22">
        <f t="shared" si="64"/>
        <v>406</v>
      </c>
      <c r="S195" s="22">
        <f t="shared" si="64"/>
        <v>112</v>
      </c>
      <c r="T195" s="22">
        <f t="shared" si="64"/>
        <v>742</v>
      </c>
      <c r="U195" s="24">
        <f t="shared" si="47"/>
        <v>562.5</v>
      </c>
    </row>
    <row r="196" spans="1:21" x14ac:dyDescent="0.2">
      <c r="A196" s="19" t="s">
        <v>39</v>
      </c>
      <c r="B196" s="23">
        <v>0</v>
      </c>
      <c r="C196" s="24">
        <v>432</v>
      </c>
      <c r="D196" s="24">
        <v>24</v>
      </c>
      <c r="E196" s="25">
        <v>2705</v>
      </c>
      <c r="F196" s="24">
        <f t="shared" si="44"/>
        <v>11170.833333333332</v>
      </c>
      <c r="G196" s="23">
        <v>13</v>
      </c>
      <c r="H196" s="24">
        <v>339</v>
      </c>
      <c r="I196" s="24">
        <v>52</v>
      </c>
      <c r="J196" s="25">
        <v>1608</v>
      </c>
      <c r="K196" s="24">
        <f t="shared" si="45"/>
        <v>2992.3076923076924</v>
      </c>
      <c r="L196" s="24">
        <v>24</v>
      </c>
      <c r="M196" s="24">
        <v>24</v>
      </c>
      <c r="N196" s="24">
        <v>32</v>
      </c>
      <c r="O196" s="25">
        <v>98</v>
      </c>
      <c r="P196" s="24">
        <f t="shared" si="46"/>
        <v>206.25</v>
      </c>
      <c r="Q196" s="36">
        <f t="shared" si="63"/>
        <v>37</v>
      </c>
      <c r="R196" s="22">
        <f t="shared" si="64"/>
        <v>363</v>
      </c>
      <c r="S196" s="22">
        <f t="shared" si="64"/>
        <v>84</v>
      </c>
      <c r="T196" s="22">
        <f t="shared" si="64"/>
        <v>1706</v>
      </c>
      <c r="U196" s="24">
        <f t="shared" si="47"/>
        <v>1930.952380952381</v>
      </c>
    </row>
    <row r="197" spans="1:21" x14ac:dyDescent="0.2">
      <c r="A197" s="19" t="s">
        <v>51</v>
      </c>
      <c r="B197" s="23">
        <v>3491</v>
      </c>
      <c r="C197" s="24">
        <v>2083</v>
      </c>
      <c r="D197" s="24">
        <v>6062</v>
      </c>
      <c r="E197" s="25">
        <v>9062</v>
      </c>
      <c r="F197" s="24">
        <f t="shared" si="44"/>
        <v>49.488617617947874</v>
      </c>
      <c r="G197" s="23">
        <v>1774</v>
      </c>
      <c r="H197" s="24">
        <v>92</v>
      </c>
      <c r="I197" s="24">
        <v>2326</v>
      </c>
      <c r="J197" s="25">
        <v>1381</v>
      </c>
      <c r="K197" s="24">
        <f t="shared" si="45"/>
        <v>-40.627687016337063</v>
      </c>
      <c r="L197" s="24">
        <v>526</v>
      </c>
      <c r="M197" s="24">
        <v>3128</v>
      </c>
      <c r="N197" s="24">
        <v>1722</v>
      </c>
      <c r="O197" s="25">
        <v>6508</v>
      </c>
      <c r="P197" s="24">
        <f t="shared" si="46"/>
        <v>277.93263646922185</v>
      </c>
      <c r="Q197" s="36">
        <f t="shared" si="63"/>
        <v>2300</v>
      </c>
      <c r="R197" s="22">
        <f t="shared" si="64"/>
        <v>3220</v>
      </c>
      <c r="S197" s="22">
        <f t="shared" si="64"/>
        <v>4048</v>
      </c>
      <c r="T197" s="22">
        <f t="shared" si="64"/>
        <v>7889</v>
      </c>
      <c r="U197" s="24">
        <f t="shared" si="47"/>
        <v>94.88636363636364</v>
      </c>
    </row>
    <row r="198" spans="1:21" x14ac:dyDescent="0.2">
      <c r="A198" s="19" t="s">
        <v>52</v>
      </c>
      <c r="B198" s="23">
        <v>0</v>
      </c>
      <c r="C198" s="24">
        <v>0</v>
      </c>
      <c r="D198" s="24">
        <v>0</v>
      </c>
      <c r="E198" s="25">
        <v>0</v>
      </c>
      <c r="F198" s="24" t="s">
        <v>312</v>
      </c>
      <c r="G198" s="23">
        <v>5</v>
      </c>
      <c r="H198" s="24">
        <v>0</v>
      </c>
      <c r="I198" s="24">
        <v>5</v>
      </c>
      <c r="J198" s="25">
        <v>0</v>
      </c>
      <c r="K198" s="24">
        <f t="shared" si="45"/>
        <v>-100</v>
      </c>
      <c r="L198" s="24">
        <v>0</v>
      </c>
      <c r="M198" s="24">
        <v>0</v>
      </c>
      <c r="N198" s="24">
        <v>0</v>
      </c>
      <c r="O198" s="25">
        <v>0</v>
      </c>
      <c r="P198" s="24" t="s">
        <v>312</v>
      </c>
      <c r="Q198" s="36">
        <f t="shared" si="63"/>
        <v>5</v>
      </c>
      <c r="R198" s="22">
        <f t="shared" si="64"/>
        <v>0</v>
      </c>
      <c r="S198" s="22">
        <f t="shared" si="64"/>
        <v>5</v>
      </c>
      <c r="T198" s="22">
        <f t="shared" si="64"/>
        <v>0</v>
      </c>
      <c r="U198" s="24">
        <f t="shared" si="47"/>
        <v>-100</v>
      </c>
    </row>
    <row r="199" spans="1:21" x14ac:dyDescent="0.2">
      <c r="A199" s="19" t="s">
        <v>53</v>
      </c>
      <c r="B199" s="23">
        <v>8459</v>
      </c>
      <c r="C199" s="24">
        <v>14709</v>
      </c>
      <c r="D199" s="24">
        <v>10868</v>
      </c>
      <c r="E199" s="25">
        <v>39496</v>
      </c>
      <c r="F199" s="24">
        <f t="shared" si="44"/>
        <v>263.41553183658448</v>
      </c>
      <c r="G199" s="23">
        <v>447</v>
      </c>
      <c r="H199" s="24">
        <v>227</v>
      </c>
      <c r="I199" s="24">
        <v>579</v>
      </c>
      <c r="J199" s="25">
        <v>770</v>
      </c>
      <c r="K199" s="24">
        <f t="shared" si="45"/>
        <v>32.987910189982728</v>
      </c>
      <c r="L199" s="24">
        <v>6864</v>
      </c>
      <c r="M199" s="24">
        <v>13567</v>
      </c>
      <c r="N199" s="24">
        <v>10926</v>
      </c>
      <c r="O199" s="25">
        <v>38287</v>
      </c>
      <c r="P199" s="24">
        <f t="shared" si="46"/>
        <v>250.42101409481972</v>
      </c>
      <c r="Q199" s="36">
        <f t="shared" si="63"/>
        <v>7311</v>
      </c>
      <c r="R199" s="22">
        <f t="shared" si="64"/>
        <v>13794</v>
      </c>
      <c r="S199" s="22">
        <f t="shared" si="64"/>
        <v>11505</v>
      </c>
      <c r="T199" s="22">
        <f t="shared" si="64"/>
        <v>39057</v>
      </c>
      <c r="U199" s="24">
        <f t="shared" si="47"/>
        <v>239.47848761408085</v>
      </c>
    </row>
    <row r="200" spans="1:21" x14ac:dyDescent="0.2">
      <c r="A200" s="35" t="s">
        <v>68</v>
      </c>
      <c r="B200" s="26">
        <v>28057</v>
      </c>
      <c r="C200" s="27">
        <v>49088</v>
      </c>
      <c r="D200" s="27">
        <v>56137</v>
      </c>
      <c r="E200" s="28">
        <v>149616</v>
      </c>
      <c r="F200" s="27">
        <f t="shared" si="44"/>
        <v>166.51940787715768</v>
      </c>
      <c r="G200" s="26">
        <v>5513</v>
      </c>
      <c r="H200" s="27">
        <v>5809</v>
      </c>
      <c r="I200" s="27">
        <v>6919</v>
      </c>
      <c r="J200" s="28">
        <v>15769</v>
      </c>
      <c r="K200" s="27">
        <f t="shared" si="45"/>
        <v>127.90865732042202</v>
      </c>
      <c r="L200" s="27">
        <v>25742</v>
      </c>
      <c r="M200" s="27">
        <v>45278</v>
      </c>
      <c r="N200" s="27">
        <v>50427</v>
      </c>
      <c r="O200" s="28">
        <v>134392</v>
      </c>
      <c r="P200" s="27">
        <f t="shared" si="46"/>
        <v>166.50802149642055</v>
      </c>
      <c r="Q200" s="36">
        <f t="shared" si="63"/>
        <v>31255</v>
      </c>
      <c r="R200" s="22">
        <f t="shared" si="64"/>
        <v>51087</v>
      </c>
      <c r="S200" s="22">
        <f t="shared" si="64"/>
        <v>57346</v>
      </c>
      <c r="T200" s="22">
        <f t="shared" si="64"/>
        <v>150161</v>
      </c>
      <c r="U200" s="27">
        <f t="shared" si="47"/>
        <v>161.85087015659332</v>
      </c>
    </row>
    <row r="201" spans="1:21" x14ac:dyDescent="0.2">
      <c r="A201" s="50"/>
      <c r="B201" s="60"/>
      <c r="C201" s="27"/>
      <c r="D201" s="27"/>
      <c r="E201" s="61"/>
      <c r="F201" s="27"/>
      <c r="G201" s="60"/>
      <c r="H201" s="27"/>
      <c r="I201" s="27"/>
      <c r="J201" s="61"/>
      <c r="K201" s="27"/>
      <c r="L201" s="27"/>
      <c r="M201" s="27"/>
      <c r="N201" s="27"/>
      <c r="O201" s="28"/>
      <c r="P201" s="27"/>
      <c r="Q201" s="27"/>
      <c r="R201" s="27"/>
      <c r="S201" s="27"/>
      <c r="T201" s="28"/>
      <c r="U201" s="27"/>
    </row>
    <row r="202" spans="1:21" x14ac:dyDescent="0.2">
      <c r="A202" s="50" t="s">
        <v>69</v>
      </c>
      <c r="B202" s="62"/>
      <c r="C202" s="30"/>
      <c r="D202" s="30"/>
      <c r="E202" s="63"/>
      <c r="F202" s="30"/>
      <c r="G202" s="62"/>
      <c r="H202" s="30"/>
      <c r="I202" s="30"/>
      <c r="J202" s="63"/>
      <c r="K202" s="30"/>
      <c r="L202" s="30"/>
      <c r="M202" s="30"/>
      <c r="N202" s="30"/>
      <c r="O202" s="31"/>
      <c r="P202" s="30"/>
      <c r="Q202" s="30"/>
      <c r="R202" s="30"/>
      <c r="S202" s="30"/>
      <c r="T202" s="31"/>
      <c r="U202" s="30"/>
    </row>
    <row r="203" spans="1:21" x14ac:dyDescent="0.2">
      <c r="A203" s="50" t="s">
        <v>190</v>
      </c>
      <c r="B203" s="62"/>
      <c r="C203" s="30"/>
      <c r="D203" s="30"/>
      <c r="E203" s="63"/>
      <c r="F203" s="30"/>
      <c r="G203" s="62"/>
      <c r="H203" s="30"/>
      <c r="I203" s="30"/>
      <c r="J203" s="63"/>
      <c r="K203" s="30"/>
      <c r="L203" s="30"/>
      <c r="M203" s="30"/>
      <c r="N203" s="30"/>
      <c r="O203" s="31"/>
      <c r="P203" s="30"/>
      <c r="Q203" s="30"/>
      <c r="R203" s="30"/>
      <c r="S203" s="30"/>
      <c r="T203" s="31"/>
      <c r="U203" s="30"/>
    </row>
    <row r="204" spans="1:21" x14ac:dyDescent="0.2">
      <c r="A204" s="51" t="s">
        <v>191</v>
      </c>
      <c r="B204" s="58">
        <v>548</v>
      </c>
      <c r="C204" s="24">
        <v>236</v>
      </c>
      <c r="D204" s="24">
        <v>696</v>
      </c>
      <c r="E204" s="59">
        <v>971</v>
      </c>
      <c r="F204" s="24">
        <f t="shared" ref="F204:F267" si="65">(E204-D204)/D204*100</f>
        <v>39.511494252873561</v>
      </c>
      <c r="G204" s="58">
        <v>527</v>
      </c>
      <c r="H204" s="24">
        <v>416</v>
      </c>
      <c r="I204" s="24">
        <v>623</v>
      </c>
      <c r="J204" s="59">
        <v>948</v>
      </c>
      <c r="K204" s="24">
        <f t="shared" ref="K204:K266" si="66">(J204-I204)/I204*100</f>
        <v>52.166934189406099</v>
      </c>
      <c r="L204" s="24">
        <v>0</v>
      </c>
      <c r="M204" s="24">
        <v>0</v>
      </c>
      <c r="N204" s="24">
        <v>0</v>
      </c>
      <c r="O204" s="25">
        <v>48</v>
      </c>
      <c r="P204" s="24" t="s">
        <v>312</v>
      </c>
      <c r="Q204" s="24">
        <f t="shared" ref="Q204:Q209" si="67">L204+G204</f>
        <v>527</v>
      </c>
      <c r="R204" s="24">
        <f t="shared" ref="R204:T209" si="68">H204+M204</f>
        <v>416</v>
      </c>
      <c r="S204" s="24">
        <f t="shared" si="68"/>
        <v>623</v>
      </c>
      <c r="T204" s="25">
        <f t="shared" si="68"/>
        <v>996</v>
      </c>
      <c r="U204" s="24">
        <f t="shared" ref="U204:U267" si="69">(T204-S204)/S204*100</f>
        <v>59.87158908507223</v>
      </c>
    </row>
    <row r="205" spans="1:21" x14ac:dyDescent="0.2">
      <c r="A205" s="51" t="s">
        <v>192</v>
      </c>
      <c r="B205" s="58">
        <v>1686</v>
      </c>
      <c r="C205" s="24">
        <v>994</v>
      </c>
      <c r="D205" s="24">
        <v>1851</v>
      </c>
      <c r="E205" s="59">
        <v>4845</v>
      </c>
      <c r="F205" s="24">
        <f t="shared" si="65"/>
        <v>161.75040518638576</v>
      </c>
      <c r="G205" s="58">
        <v>1716</v>
      </c>
      <c r="H205" s="24">
        <v>1353</v>
      </c>
      <c r="I205" s="24">
        <v>1981</v>
      </c>
      <c r="J205" s="59">
        <v>3280</v>
      </c>
      <c r="K205" s="24">
        <f t="shared" si="66"/>
        <v>65.572942958101962</v>
      </c>
      <c r="L205" s="24">
        <v>29</v>
      </c>
      <c r="M205" s="24">
        <v>544</v>
      </c>
      <c r="N205" s="24">
        <v>85</v>
      </c>
      <c r="O205" s="25">
        <v>1780</v>
      </c>
      <c r="P205" s="24">
        <f t="shared" ref="P205:P267" si="70">(O205-N205)/N205*100</f>
        <v>1994.1176470588236</v>
      </c>
      <c r="Q205" s="24">
        <f t="shared" si="67"/>
        <v>1745</v>
      </c>
      <c r="R205" s="24">
        <f t="shared" si="68"/>
        <v>1897</v>
      </c>
      <c r="S205" s="24">
        <f t="shared" si="68"/>
        <v>2066</v>
      </c>
      <c r="T205" s="25">
        <f t="shared" si="68"/>
        <v>5060</v>
      </c>
      <c r="U205" s="24">
        <f t="shared" si="69"/>
        <v>144.91771539206195</v>
      </c>
    </row>
    <row r="206" spans="1:21" x14ac:dyDescent="0.2">
      <c r="A206" s="51" t="s">
        <v>188</v>
      </c>
      <c r="B206" s="58">
        <v>0</v>
      </c>
      <c r="C206" s="24">
        <v>246</v>
      </c>
      <c r="D206" s="24">
        <v>74</v>
      </c>
      <c r="E206" s="59">
        <v>2453</v>
      </c>
      <c r="F206" s="24">
        <f t="shared" si="65"/>
        <v>3214.8648648648646</v>
      </c>
      <c r="G206" s="58">
        <v>0</v>
      </c>
      <c r="H206" s="24">
        <v>411</v>
      </c>
      <c r="I206" s="24">
        <v>0</v>
      </c>
      <c r="J206" s="59">
        <v>1457</v>
      </c>
      <c r="K206" s="24" t="s">
        <v>312</v>
      </c>
      <c r="L206" s="24">
        <v>0</v>
      </c>
      <c r="M206" s="24">
        <v>4</v>
      </c>
      <c r="N206" s="24">
        <v>24</v>
      </c>
      <c r="O206" s="25">
        <v>22</v>
      </c>
      <c r="P206" s="24">
        <f t="shared" si="70"/>
        <v>-8.3333333333333321</v>
      </c>
      <c r="Q206" s="24">
        <f t="shared" si="67"/>
        <v>0</v>
      </c>
      <c r="R206" s="24">
        <f t="shared" si="68"/>
        <v>415</v>
      </c>
      <c r="S206" s="24">
        <f t="shared" si="68"/>
        <v>24</v>
      </c>
      <c r="T206" s="25">
        <f t="shared" si="68"/>
        <v>1479</v>
      </c>
      <c r="U206" s="24">
        <f t="shared" si="69"/>
        <v>6062.5</v>
      </c>
    </row>
    <row r="207" spans="1:21" x14ac:dyDescent="0.2">
      <c r="A207" s="51" t="s">
        <v>193</v>
      </c>
      <c r="B207" s="58">
        <v>2524</v>
      </c>
      <c r="C207" s="24">
        <v>1258</v>
      </c>
      <c r="D207" s="24">
        <v>3574</v>
      </c>
      <c r="E207" s="59">
        <v>4098</v>
      </c>
      <c r="F207" s="24">
        <f t="shared" si="65"/>
        <v>14.661443760492446</v>
      </c>
      <c r="G207" s="58">
        <v>2544</v>
      </c>
      <c r="H207" s="24">
        <v>1408</v>
      </c>
      <c r="I207" s="24">
        <v>3237</v>
      </c>
      <c r="J207" s="59">
        <v>2922</v>
      </c>
      <c r="K207" s="24">
        <f t="shared" si="66"/>
        <v>-9.7312326227988883</v>
      </c>
      <c r="L207" s="24">
        <v>34</v>
      </c>
      <c r="M207" s="24">
        <v>858</v>
      </c>
      <c r="N207" s="24">
        <v>95</v>
      </c>
      <c r="O207" s="25">
        <v>1340</v>
      </c>
      <c r="P207" s="24">
        <f t="shared" si="70"/>
        <v>1310.5263157894735</v>
      </c>
      <c r="Q207" s="24">
        <f t="shared" si="67"/>
        <v>2578</v>
      </c>
      <c r="R207" s="24">
        <f t="shared" si="68"/>
        <v>2266</v>
      </c>
      <c r="S207" s="24">
        <f t="shared" si="68"/>
        <v>3332</v>
      </c>
      <c r="T207" s="25">
        <f t="shared" si="68"/>
        <v>4262</v>
      </c>
      <c r="U207" s="24">
        <f t="shared" si="69"/>
        <v>27.911164465786314</v>
      </c>
    </row>
    <row r="208" spans="1:21" x14ac:dyDescent="0.2">
      <c r="A208" s="50" t="s">
        <v>194</v>
      </c>
      <c r="B208" s="60">
        <v>4758</v>
      </c>
      <c r="C208" s="27">
        <v>2734</v>
      </c>
      <c r="D208" s="27">
        <v>6195</v>
      </c>
      <c r="E208" s="61">
        <v>12367</v>
      </c>
      <c r="F208" s="27">
        <f t="shared" si="65"/>
        <v>99.628732849071838</v>
      </c>
      <c r="G208" s="60">
        <v>4787</v>
      </c>
      <c r="H208" s="27">
        <v>3588</v>
      </c>
      <c r="I208" s="27">
        <v>5841</v>
      </c>
      <c r="J208" s="61">
        <v>8607</v>
      </c>
      <c r="K208" s="27">
        <f t="shared" si="66"/>
        <v>47.354904982023626</v>
      </c>
      <c r="L208" s="27">
        <v>63</v>
      </c>
      <c r="M208" s="27">
        <v>1406</v>
      </c>
      <c r="N208" s="27">
        <v>204</v>
      </c>
      <c r="O208" s="28">
        <v>3190</v>
      </c>
      <c r="P208" s="27">
        <f t="shared" si="70"/>
        <v>1463.7254901960785</v>
      </c>
      <c r="Q208" s="27">
        <f t="shared" si="67"/>
        <v>4850</v>
      </c>
      <c r="R208" s="27">
        <f t="shared" si="68"/>
        <v>4994</v>
      </c>
      <c r="S208" s="27">
        <f t="shared" si="68"/>
        <v>6045</v>
      </c>
      <c r="T208" s="28">
        <f t="shared" si="68"/>
        <v>11797</v>
      </c>
      <c r="U208" s="27">
        <f t="shared" si="69"/>
        <v>95.153019023986758</v>
      </c>
    </row>
    <row r="209" spans="1:21" x14ac:dyDescent="0.2">
      <c r="A209" s="50" t="s">
        <v>195</v>
      </c>
      <c r="B209" s="60">
        <v>32815</v>
      </c>
      <c r="C209" s="27">
        <v>51822</v>
      </c>
      <c r="D209" s="27">
        <v>62332</v>
      </c>
      <c r="E209" s="61">
        <v>161983</v>
      </c>
      <c r="F209" s="27">
        <f t="shared" si="65"/>
        <v>159.87133414618495</v>
      </c>
      <c r="G209" s="60">
        <v>10300</v>
      </c>
      <c r="H209" s="27">
        <v>9397</v>
      </c>
      <c r="I209" s="27">
        <v>12760</v>
      </c>
      <c r="J209" s="61">
        <v>24376</v>
      </c>
      <c r="K209" s="27">
        <f t="shared" si="66"/>
        <v>91.034482758620697</v>
      </c>
      <c r="L209" s="27">
        <v>25805</v>
      </c>
      <c r="M209" s="27">
        <v>46684</v>
      </c>
      <c r="N209" s="27">
        <v>50631</v>
      </c>
      <c r="O209" s="28">
        <v>137582</v>
      </c>
      <c r="P209" s="27">
        <f t="shared" si="70"/>
        <v>171.73470798522644</v>
      </c>
      <c r="Q209" s="27">
        <f t="shared" si="67"/>
        <v>36105</v>
      </c>
      <c r="R209" s="27">
        <f t="shared" si="68"/>
        <v>56081</v>
      </c>
      <c r="S209" s="27">
        <f t="shared" si="68"/>
        <v>63391</v>
      </c>
      <c r="T209" s="28">
        <f t="shared" si="68"/>
        <v>161958</v>
      </c>
      <c r="U209" s="27">
        <f t="shared" si="69"/>
        <v>155.49052704642614</v>
      </c>
    </row>
    <row r="210" spans="1:21" x14ac:dyDescent="0.2">
      <c r="A210" s="50"/>
      <c r="B210" s="60"/>
      <c r="C210" s="27"/>
      <c r="D210" s="27"/>
      <c r="E210" s="61"/>
      <c r="F210" s="27"/>
      <c r="G210" s="60"/>
      <c r="H210" s="27"/>
      <c r="I210" s="27"/>
      <c r="J210" s="61"/>
      <c r="K210" s="27"/>
      <c r="L210" s="27"/>
      <c r="M210" s="27"/>
      <c r="N210" s="27"/>
      <c r="O210" s="28"/>
      <c r="P210" s="27"/>
      <c r="Q210" s="27"/>
      <c r="R210" s="27"/>
      <c r="S210" s="27"/>
      <c r="T210" s="28"/>
      <c r="U210" s="27"/>
    </row>
    <row r="211" spans="1:21" x14ac:dyDescent="0.2">
      <c r="A211" s="74" t="s">
        <v>336</v>
      </c>
      <c r="B211" s="60"/>
      <c r="C211" s="27"/>
      <c r="D211" s="27"/>
      <c r="E211" s="61"/>
      <c r="F211" s="27"/>
      <c r="G211" s="60"/>
      <c r="H211" s="27"/>
      <c r="I211" s="27"/>
      <c r="J211" s="61"/>
      <c r="K211" s="27"/>
      <c r="L211" s="27"/>
      <c r="M211" s="27"/>
      <c r="N211" s="27"/>
      <c r="O211" s="28"/>
      <c r="P211" s="27"/>
      <c r="Q211" s="27"/>
      <c r="R211" s="27"/>
      <c r="S211" s="27"/>
      <c r="T211" s="28"/>
      <c r="U211" s="27"/>
    </row>
    <row r="212" spans="1:21" x14ac:dyDescent="0.2">
      <c r="A212" s="19" t="s">
        <v>49</v>
      </c>
      <c r="B212" s="23">
        <v>548</v>
      </c>
      <c r="C212" s="24">
        <v>236</v>
      </c>
      <c r="D212" s="24">
        <v>696</v>
      </c>
      <c r="E212" s="25">
        <v>971</v>
      </c>
      <c r="F212" s="24">
        <f t="shared" si="65"/>
        <v>39.511494252873561</v>
      </c>
      <c r="G212" s="23">
        <v>527</v>
      </c>
      <c r="H212" s="24">
        <v>416</v>
      </c>
      <c r="I212" s="24">
        <v>623</v>
      </c>
      <c r="J212" s="25">
        <v>948</v>
      </c>
      <c r="K212" s="24">
        <f t="shared" si="66"/>
        <v>52.166934189406099</v>
      </c>
      <c r="L212" s="24">
        <v>0</v>
      </c>
      <c r="M212" s="24">
        <v>0</v>
      </c>
      <c r="N212" s="24">
        <v>0</v>
      </c>
      <c r="O212" s="25">
        <v>48</v>
      </c>
      <c r="P212" s="24" t="s">
        <v>312</v>
      </c>
      <c r="Q212" s="36">
        <f t="shared" ref="Q212:Q217" si="71">L212+G212</f>
        <v>527</v>
      </c>
      <c r="R212" s="22">
        <f t="shared" ref="R212:T217" si="72">H212+M212</f>
        <v>416</v>
      </c>
      <c r="S212" s="22">
        <f t="shared" si="72"/>
        <v>623</v>
      </c>
      <c r="T212" s="22">
        <f t="shared" si="72"/>
        <v>996</v>
      </c>
      <c r="U212" s="24">
        <f t="shared" si="69"/>
        <v>59.87158908507223</v>
      </c>
    </row>
    <row r="213" spans="1:21" x14ac:dyDescent="0.2">
      <c r="A213" s="19" t="s">
        <v>50</v>
      </c>
      <c r="B213" s="23">
        <v>1686</v>
      </c>
      <c r="C213" s="24">
        <v>994</v>
      </c>
      <c r="D213" s="24">
        <v>1851</v>
      </c>
      <c r="E213" s="25">
        <v>4845</v>
      </c>
      <c r="F213" s="24">
        <f t="shared" si="65"/>
        <v>161.75040518638576</v>
      </c>
      <c r="G213" s="23">
        <v>1716</v>
      </c>
      <c r="H213" s="24">
        <v>1353</v>
      </c>
      <c r="I213" s="24">
        <v>1981</v>
      </c>
      <c r="J213" s="25">
        <v>3280</v>
      </c>
      <c r="K213" s="24">
        <f t="shared" si="66"/>
        <v>65.572942958101962</v>
      </c>
      <c r="L213" s="24">
        <v>29</v>
      </c>
      <c r="M213" s="24">
        <v>544</v>
      </c>
      <c r="N213" s="24">
        <v>85</v>
      </c>
      <c r="O213" s="25">
        <v>1780</v>
      </c>
      <c r="P213" s="24">
        <f t="shared" si="70"/>
        <v>1994.1176470588236</v>
      </c>
      <c r="Q213" s="36">
        <f t="shared" si="71"/>
        <v>1745</v>
      </c>
      <c r="R213" s="22">
        <f t="shared" si="72"/>
        <v>1897</v>
      </c>
      <c r="S213" s="22">
        <f t="shared" si="72"/>
        <v>2066</v>
      </c>
      <c r="T213" s="22">
        <f t="shared" si="72"/>
        <v>5060</v>
      </c>
      <c r="U213" s="24">
        <f t="shared" si="69"/>
        <v>144.91771539206195</v>
      </c>
    </row>
    <row r="214" spans="1:21" x14ac:dyDescent="0.2">
      <c r="A214" s="19" t="s">
        <v>39</v>
      </c>
      <c r="B214" s="23">
        <v>0</v>
      </c>
      <c r="C214" s="24">
        <v>246</v>
      </c>
      <c r="D214" s="24">
        <v>74</v>
      </c>
      <c r="E214" s="25">
        <v>2453</v>
      </c>
      <c r="F214" s="24">
        <f t="shared" si="65"/>
        <v>3214.8648648648646</v>
      </c>
      <c r="G214" s="23">
        <v>0</v>
      </c>
      <c r="H214" s="24">
        <v>411</v>
      </c>
      <c r="I214" s="24">
        <v>0</v>
      </c>
      <c r="J214" s="25">
        <v>1457</v>
      </c>
      <c r="K214" s="24" t="s">
        <v>312</v>
      </c>
      <c r="L214" s="24">
        <v>0</v>
      </c>
      <c r="M214" s="24">
        <v>4</v>
      </c>
      <c r="N214" s="24">
        <v>24</v>
      </c>
      <c r="O214" s="25">
        <v>22</v>
      </c>
      <c r="P214" s="24">
        <f t="shared" si="70"/>
        <v>-8.3333333333333321</v>
      </c>
      <c r="Q214" s="36">
        <f t="shared" si="71"/>
        <v>0</v>
      </c>
      <c r="R214" s="22">
        <f t="shared" si="72"/>
        <v>415</v>
      </c>
      <c r="S214" s="22">
        <f t="shared" si="72"/>
        <v>24</v>
      </c>
      <c r="T214" s="22">
        <f t="shared" si="72"/>
        <v>1479</v>
      </c>
      <c r="U214" s="24">
        <f t="shared" si="69"/>
        <v>6062.5</v>
      </c>
    </row>
    <row r="215" spans="1:21" x14ac:dyDescent="0.2">
      <c r="A215" s="19" t="s">
        <v>51</v>
      </c>
      <c r="B215" s="23">
        <v>2524</v>
      </c>
      <c r="C215" s="24">
        <v>1258</v>
      </c>
      <c r="D215" s="24">
        <v>3574</v>
      </c>
      <c r="E215" s="25">
        <v>4098</v>
      </c>
      <c r="F215" s="24">
        <f t="shared" si="65"/>
        <v>14.661443760492446</v>
      </c>
      <c r="G215" s="23">
        <v>2544</v>
      </c>
      <c r="H215" s="24">
        <v>1408</v>
      </c>
      <c r="I215" s="24">
        <v>3237</v>
      </c>
      <c r="J215" s="25">
        <v>2922</v>
      </c>
      <c r="K215" s="24">
        <f t="shared" si="66"/>
        <v>-9.7312326227988883</v>
      </c>
      <c r="L215" s="24">
        <v>34</v>
      </c>
      <c r="M215" s="24">
        <v>858</v>
      </c>
      <c r="N215" s="24">
        <v>95</v>
      </c>
      <c r="O215" s="25">
        <v>1340</v>
      </c>
      <c r="P215" s="24">
        <f t="shared" si="70"/>
        <v>1310.5263157894735</v>
      </c>
      <c r="Q215" s="36">
        <f t="shared" si="71"/>
        <v>2578</v>
      </c>
      <c r="R215" s="22">
        <f t="shared" si="72"/>
        <v>2266</v>
      </c>
      <c r="S215" s="22">
        <f t="shared" si="72"/>
        <v>3332</v>
      </c>
      <c r="T215" s="22">
        <f t="shared" si="72"/>
        <v>4262</v>
      </c>
      <c r="U215" s="24">
        <f t="shared" si="69"/>
        <v>27.911164465786314</v>
      </c>
    </row>
    <row r="216" spans="1:21" x14ac:dyDescent="0.2">
      <c r="A216" s="35" t="s">
        <v>70</v>
      </c>
      <c r="B216" s="26">
        <v>4758</v>
      </c>
      <c r="C216" s="27">
        <v>2734</v>
      </c>
      <c r="D216" s="27">
        <v>6195</v>
      </c>
      <c r="E216" s="28">
        <v>12367</v>
      </c>
      <c r="F216" s="27">
        <f t="shared" si="65"/>
        <v>99.628732849071838</v>
      </c>
      <c r="G216" s="26">
        <v>4787</v>
      </c>
      <c r="H216" s="27">
        <v>3588</v>
      </c>
      <c r="I216" s="27">
        <v>5841</v>
      </c>
      <c r="J216" s="28">
        <v>8607</v>
      </c>
      <c r="K216" s="27">
        <f t="shared" si="66"/>
        <v>47.354904982023626</v>
      </c>
      <c r="L216" s="27">
        <v>63</v>
      </c>
      <c r="M216" s="27">
        <v>1406</v>
      </c>
      <c r="N216" s="27">
        <v>204</v>
      </c>
      <c r="O216" s="28">
        <v>3190</v>
      </c>
      <c r="P216" s="27">
        <f t="shared" si="70"/>
        <v>1463.7254901960785</v>
      </c>
      <c r="Q216" s="75">
        <f t="shared" si="71"/>
        <v>4850</v>
      </c>
      <c r="R216" s="67">
        <f t="shared" si="72"/>
        <v>4994</v>
      </c>
      <c r="S216" s="67">
        <f t="shared" si="72"/>
        <v>6045</v>
      </c>
      <c r="T216" s="67">
        <f t="shared" si="72"/>
        <v>11797</v>
      </c>
      <c r="U216" s="27">
        <f t="shared" si="69"/>
        <v>95.153019023986758</v>
      </c>
    </row>
    <row r="217" spans="1:21" x14ac:dyDescent="0.2">
      <c r="A217" s="35" t="s">
        <v>18</v>
      </c>
      <c r="B217" s="26">
        <v>32815</v>
      </c>
      <c r="C217" s="27">
        <v>51822</v>
      </c>
      <c r="D217" s="27">
        <v>62332</v>
      </c>
      <c r="E217" s="28">
        <v>161983</v>
      </c>
      <c r="F217" s="27">
        <f t="shared" si="65"/>
        <v>159.87133414618495</v>
      </c>
      <c r="G217" s="26">
        <v>10300</v>
      </c>
      <c r="H217" s="27">
        <v>9397</v>
      </c>
      <c r="I217" s="27">
        <v>12760</v>
      </c>
      <c r="J217" s="28">
        <v>24376</v>
      </c>
      <c r="K217" s="27">
        <f t="shared" si="66"/>
        <v>91.034482758620697</v>
      </c>
      <c r="L217" s="27">
        <v>25805</v>
      </c>
      <c r="M217" s="27">
        <v>46684</v>
      </c>
      <c r="N217" s="27">
        <v>50631</v>
      </c>
      <c r="O217" s="28">
        <v>137582</v>
      </c>
      <c r="P217" s="27">
        <f t="shared" si="70"/>
        <v>171.73470798522644</v>
      </c>
      <c r="Q217" s="75">
        <f t="shared" si="71"/>
        <v>36105</v>
      </c>
      <c r="R217" s="67">
        <f t="shared" si="72"/>
        <v>56081</v>
      </c>
      <c r="S217" s="67">
        <f t="shared" si="72"/>
        <v>63391</v>
      </c>
      <c r="T217" s="67">
        <f t="shared" si="72"/>
        <v>161958</v>
      </c>
      <c r="U217" s="27">
        <f t="shared" si="69"/>
        <v>155.49052704642614</v>
      </c>
    </row>
    <row r="218" spans="1:21" x14ac:dyDescent="0.2">
      <c r="A218" s="50"/>
      <c r="B218" s="60"/>
      <c r="C218" s="27"/>
      <c r="D218" s="27"/>
      <c r="E218" s="61"/>
      <c r="F218" s="27"/>
      <c r="G218" s="60"/>
      <c r="H218" s="27"/>
      <c r="I218" s="27"/>
      <c r="J218" s="61"/>
      <c r="K218" s="27"/>
      <c r="L218" s="27"/>
      <c r="M218" s="27"/>
      <c r="N218" s="27"/>
      <c r="O218" s="28"/>
      <c r="P218" s="27"/>
      <c r="Q218" s="27"/>
      <c r="R218" s="27"/>
      <c r="S218" s="27"/>
      <c r="T218" s="28"/>
      <c r="U218" s="27"/>
    </row>
    <row r="219" spans="1:21" x14ac:dyDescent="0.2">
      <c r="A219" s="50" t="s">
        <v>303</v>
      </c>
      <c r="B219" s="62"/>
      <c r="C219" s="30"/>
      <c r="D219" s="30"/>
      <c r="E219" s="63"/>
      <c r="F219" s="30"/>
      <c r="G219" s="62"/>
      <c r="H219" s="30"/>
      <c r="I219" s="30"/>
      <c r="J219" s="63"/>
      <c r="K219" s="30"/>
      <c r="L219" s="30"/>
      <c r="M219" s="30"/>
      <c r="N219" s="30"/>
      <c r="O219" s="31"/>
      <c r="P219" s="30"/>
      <c r="Q219" s="30"/>
      <c r="R219" s="30"/>
      <c r="S219" s="30"/>
      <c r="T219" s="31"/>
      <c r="U219" s="30"/>
    </row>
    <row r="220" spans="1:21" x14ac:dyDescent="0.2">
      <c r="A220" s="50" t="s">
        <v>196</v>
      </c>
      <c r="B220" s="62"/>
      <c r="C220" s="30"/>
      <c r="D220" s="30"/>
      <c r="E220" s="63"/>
      <c r="F220" s="30"/>
      <c r="G220" s="62"/>
      <c r="H220" s="30"/>
      <c r="I220" s="30"/>
      <c r="J220" s="63"/>
      <c r="K220" s="30"/>
      <c r="L220" s="30"/>
      <c r="M220" s="30"/>
      <c r="N220" s="30"/>
      <c r="O220" s="31"/>
      <c r="P220" s="30"/>
      <c r="Q220" s="30"/>
      <c r="R220" s="30"/>
      <c r="S220" s="30"/>
      <c r="T220" s="31"/>
      <c r="U220" s="30"/>
    </row>
    <row r="221" spans="1:21" x14ac:dyDescent="0.2">
      <c r="A221" s="50" t="s">
        <v>197</v>
      </c>
      <c r="B221" s="62"/>
      <c r="C221" s="30"/>
      <c r="D221" s="30"/>
      <c r="E221" s="63"/>
      <c r="F221" s="30"/>
      <c r="G221" s="62"/>
      <c r="H221" s="30"/>
      <c r="I221" s="30"/>
      <c r="J221" s="63"/>
      <c r="K221" s="30"/>
      <c r="L221" s="30"/>
      <c r="M221" s="30"/>
      <c r="N221" s="30"/>
      <c r="O221" s="31"/>
      <c r="P221" s="30"/>
      <c r="Q221" s="30"/>
      <c r="R221" s="30"/>
      <c r="S221" s="30"/>
      <c r="T221" s="31"/>
      <c r="U221" s="30"/>
    </row>
    <row r="222" spans="1:21" x14ac:dyDescent="0.2">
      <c r="A222" s="51" t="s">
        <v>198</v>
      </c>
      <c r="B222" s="58">
        <v>2412</v>
      </c>
      <c r="C222" s="24">
        <v>2506</v>
      </c>
      <c r="D222" s="24">
        <v>3576</v>
      </c>
      <c r="E222" s="59">
        <v>3680</v>
      </c>
      <c r="F222" s="24">
        <f t="shared" si="65"/>
        <v>2.9082774049217002</v>
      </c>
      <c r="G222" s="58">
        <v>0</v>
      </c>
      <c r="H222" s="24">
        <v>0</v>
      </c>
      <c r="I222" s="24">
        <v>0</v>
      </c>
      <c r="J222" s="59">
        <v>0</v>
      </c>
      <c r="K222" s="24" t="s">
        <v>312</v>
      </c>
      <c r="L222" s="24">
        <v>2426</v>
      </c>
      <c r="M222" s="24">
        <v>2504</v>
      </c>
      <c r="N222" s="24">
        <v>3626</v>
      </c>
      <c r="O222" s="25">
        <v>3672</v>
      </c>
      <c r="P222" s="24">
        <f t="shared" si="70"/>
        <v>1.2686155543298401</v>
      </c>
      <c r="Q222" s="24">
        <f>L222+G222</f>
        <v>2426</v>
      </c>
      <c r="R222" s="24">
        <f t="shared" ref="R222:T223" si="73">H222+M222</f>
        <v>2504</v>
      </c>
      <c r="S222" s="24">
        <f t="shared" si="73"/>
        <v>3626</v>
      </c>
      <c r="T222" s="25">
        <f t="shared" si="73"/>
        <v>3672</v>
      </c>
      <c r="U222" s="24">
        <f t="shared" si="69"/>
        <v>1.2686155543298401</v>
      </c>
    </row>
    <row r="223" spans="1:21" x14ac:dyDescent="0.2">
      <c r="A223" s="50" t="s">
        <v>174</v>
      </c>
      <c r="B223" s="60">
        <v>2412</v>
      </c>
      <c r="C223" s="27">
        <v>2506</v>
      </c>
      <c r="D223" s="27">
        <v>3576</v>
      </c>
      <c r="E223" s="61">
        <v>3680</v>
      </c>
      <c r="F223" s="27">
        <f t="shared" si="65"/>
        <v>2.9082774049217002</v>
      </c>
      <c r="G223" s="60">
        <v>0</v>
      </c>
      <c r="H223" s="27">
        <v>0</v>
      </c>
      <c r="I223" s="27">
        <v>0</v>
      </c>
      <c r="J223" s="61">
        <v>0</v>
      </c>
      <c r="K223" s="27" t="s">
        <v>312</v>
      </c>
      <c r="L223" s="27">
        <v>2426</v>
      </c>
      <c r="M223" s="27">
        <v>2504</v>
      </c>
      <c r="N223" s="27">
        <v>3626</v>
      </c>
      <c r="O223" s="28">
        <v>3672</v>
      </c>
      <c r="P223" s="27">
        <f t="shared" si="70"/>
        <v>1.2686155543298401</v>
      </c>
      <c r="Q223" s="27">
        <f>L223+G223</f>
        <v>2426</v>
      </c>
      <c r="R223" s="27">
        <f t="shared" si="73"/>
        <v>2504</v>
      </c>
      <c r="S223" s="27">
        <f t="shared" si="73"/>
        <v>3626</v>
      </c>
      <c r="T223" s="28">
        <f t="shared" si="73"/>
        <v>3672</v>
      </c>
      <c r="U223" s="27">
        <f t="shared" si="69"/>
        <v>1.2686155543298401</v>
      </c>
    </row>
    <row r="224" spans="1:21" x14ac:dyDescent="0.2">
      <c r="A224" s="50" t="s">
        <v>199</v>
      </c>
      <c r="B224" s="62"/>
      <c r="C224" s="30"/>
      <c r="D224" s="30"/>
      <c r="E224" s="63"/>
      <c r="F224" s="30"/>
      <c r="G224" s="62"/>
      <c r="H224" s="30"/>
      <c r="I224" s="30"/>
      <c r="J224" s="63"/>
      <c r="K224" s="30"/>
      <c r="L224" s="30"/>
      <c r="M224" s="30"/>
      <c r="N224" s="30"/>
      <c r="O224" s="31"/>
      <c r="P224" s="30"/>
      <c r="Q224" s="30"/>
      <c r="R224" s="30"/>
      <c r="S224" s="30"/>
      <c r="T224" s="31"/>
      <c r="U224" s="30"/>
    </row>
    <row r="225" spans="1:21" x14ac:dyDescent="0.2">
      <c r="A225" s="51" t="s">
        <v>200</v>
      </c>
      <c r="B225" s="58">
        <v>8304</v>
      </c>
      <c r="C225" s="24">
        <v>5989</v>
      </c>
      <c r="D225" s="24">
        <v>10320</v>
      </c>
      <c r="E225" s="59">
        <v>16781</v>
      </c>
      <c r="F225" s="24">
        <f t="shared" si="65"/>
        <v>62.606589147286819</v>
      </c>
      <c r="G225" s="58">
        <v>8291</v>
      </c>
      <c r="H225" s="24">
        <v>3368</v>
      </c>
      <c r="I225" s="24">
        <v>10357</v>
      </c>
      <c r="J225" s="59">
        <v>13120</v>
      </c>
      <c r="K225" s="24">
        <f t="shared" si="66"/>
        <v>26.677609346335814</v>
      </c>
      <c r="L225" s="24">
        <v>0</v>
      </c>
      <c r="M225" s="24">
        <v>0</v>
      </c>
      <c r="N225" s="24">
        <v>0</v>
      </c>
      <c r="O225" s="25">
        <v>0</v>
      </c>
      <c r="P225" s="24" t="s">
        <v>312</v>
      </c>
      <c r="Q225" s="24">
        <f>L225+G225</f>
        <v>8291</v>
      </c>
      <c r="R225" s="24">
        <f t="shared" ref="R225:T226" si="74">H225+M225</f>
        <v>3368</v>
      </c>
      <c r="S225" s="24">
        <f t="shared" si="74"/>
        <v>10357</v>
      </c>
      <c r="T225" s="25">
        <f t="shared" si="74"/>
        <v>13120</v>
      </c>
      <c r="U225" s="24">
        <f t="shared" si="69"/>
        <v>26.677609346335814</v>
      </c>
    </row>
    <row r="226" spans="1:21" x14ac:dyDescent="0.2">
      <c r="A226" s="50" t="s">
        <v>175</v>
      </c>
      <c r="B226" s="60">
        <v>8304</v>
      </c>
      <c r="C226" s="27">
        <v>5989</v>
      </c>
      <c r="D226" s="27">
        <v>10320</v>
      </c>
      <c r="E226" s="61">
        <v>16781</v>
      </c>
      <c r="F226" s="27">
        <f t="shared" si="65"/>
        <v>62.606589147286819</v>
      </c>
      <c r="G226" s="60">
        <v>8291</v>
      </c>
      <c r="H226" s="27">
        <v>3368</v>
      </c>
      <c r="I226" s="27">
        <v>10357</v>
      </c>
      <c r="J226" s="61">
        <v>13120</v>
      </c>
      <c r="K226" s="27">
        <f t="shared" si="66"/>
        <v>26.677609346335814</v>
      </c>
      <c r="L226" s="27">
        <v>0</v>
      </c>
      <c r="M226" s="27">
        <v>0</v>
      </c>
      <c r="N226" s="27">
        <v>0</v>
      </c>
      <c r="O226" s="28">
        <v>0</v>
      </c>
      <c r="P226" s="27" t="s">
        <v>312</v>
      </c>
      <c r="Q226" s="27">
        <f>L226+G226</f>
        <v>8291</v>
      </c>
      <c r="R226" s="27">
        <f t="shared" si="74"/>
        <v>3368</v>
      </c>
      <c r="S226" s="27">
        <f t="shared" si="74"/>
        <v>10357</v>
      </c>
      <c r="T226" s="28">
        <f t="shared" si="74"/>
        <v>13120</v>
      </c>
      <c r="U226" s="27">
        <f t="shared" si="69"/>
        <v>26.677609346335814</v>
      </c>
    </row>
    <row r="227" spans="1:21" x14ac:dyDescent="0.2">
      <c r="A227" s="50" t="s">
        <v>201</v>
      </c>
      <c r="B227" s="62"/>
      <c r="C227" s="30"/>
      <c r="D227" s="30"/>
      <c r="E227" s="63"/>
      <c r="F227" s="30"/>
      <c r="G227" s="62"/>
      <c r="H227" s="30"/>
      <c r="I227" s="30"/>
      <c r="J227" s="63"/>
      <c r="K227" s="30"/>
      <c r="L227" s="30"/>
      <c r="M227" s="30"/>
      <c r="N227" s="30"/>
      <c r="O227" s="31"/>
      <c r="P227" s="30"/>
      <c r="Q227" s="30"/>
      <c r="R227" s="30"/>
      <c r="S227" s="30"/>
      <c r="T227" s="31"/>
      <c r="U227" s="30"/>
    </row>
    <row r="228" spans="1:21" x14ac:dyDescent="0.2">
      <c r="A228" s="51" t="s">
        <v>202</v>
      </c>
      <c r="B228" s="58">
        <v>25911</v>
      </c>
      <c r="C228" s="24">
        <v>23309</v>
      </c>
      <c r="D228" s="24">
        <v>28929</v>
      </c>
      <c r="E228" s="59">
        <v>77668</v>
      </c>
      <c r="F228" s="24">
        <f t="shared" si="65"/>
        <v>168.47799785682187</v>
      </c>
      <c r="G228" s="58">
        <v>33188</v>
      </c>
      <c r="H228" s="24">
        <v>25990</v>
      </c>
      <c r="I228" s="24">
        <v>39132</v>
      </c>
      <c r="J228" s="59">
        <v>61453</v>
      </c>
      <c r="K228" s="24">
        <f t="shared" si="66"/>
        <v>57.040273944597772</v>
      </c>
      <c r="L228" s="24">
        <v>654</v>
      </c>
      <c r="M228" s="24">
        <v>1634</v>
      </c>
      <c r="N228" s="24">
        <v>1354</v>
      </c>
      <c r="O228" s="25">
        <v>3465</v>
      </c>
      <c r="P228" s="24">
        <f t="shared" si="70"/>
        <v>155.90841949778434</v>
      </c>
      <c r="Q228" s="24">
        <f t="shared" ref="Q228:Q234" si="75">L228+G228</f>
        <v>33842</v>
      </c>
      <c r="R228" s="24">
        <f t="shared" ref="R228:T234" si="76">H228+M228</f>
        <v>27624</v>
      </c>
      <c r="S228" s="24">
        <f t="shared" si="76"/>
        <v>40486</v>
      </c>
      <c r="T228" s="25">
        <f t="shared" si="76"/>
        <v>64918</v>
      </c>
      <c r="U228" s="24">
        <f t="shared" si="69"/>
        <v>60.34678654349652</v>
      </c>
    </row>
    <row r="229" spans="1:21" x14ac:dyDescent="0.2">
      <c r="A229" s="51" t="s">
        <v>203</v>
      </c>
      <c r="B229" s="58">
        <v>20711</v>
      </c>
      <c r="C229" s="24">
        <v>119390</v>
      </c>
      <c r="D229" s="24">
        <v>20740</v>
      </c>
      <c r="E229" s="59">
        <v>287725</v>
      </c>
      <c r="F229" s="24">
        <f t="shared" si="65"/>
        <v>1287.295081967213</v>
      </c>
      <c r="G229" s="58">
        <v>135055</v>
      </c>
      <c r="H229" s="24">
        <v>116591</v>
      </c>
      <c r="I229" s="24">
        <v>169995</v>
      </c>
      <c r="J229" s="59">
        <v>267479</v>
      </c>
      <c r="K229" s="24">
        <f t="shared" si="66"/>
        <v>57.345216035765759</v>
      </c>
      <c r="L229" s="24">
        <v>3669</v>
      </c>
      <c r="M229" s="24">
        <v>8875</v>
      </c>
      <c r="N229" s="24">
        <v>5287</v>
      </c>
      <c r="O229" s="25">
        <v>38602</v>
      </c>
      <c r="P229" s="24">
        <f t="shared" si="70"/>
        <v>630.13050879515799</v>
      </c>
      <c r="Q229" s="24">
        <f t="shared" si="75"/>
        <v>138724</v>
      </c>
      <c r="R229" s="24">
        <f t="shared" si="76"/>
        <v>125466</v>
      </c>
      <c r="S229" s="24">
        <f t="shared" si="76"/>
        <v>175282</v>
      </c>
      <c r="T229" s="25">
        <f t="shared" si="76"/>
        <v>306081</v>
      </c>
      <c r="U229" s="24">
        <f t="shared" si="69"/>
        <v>74.622037630789237</v>
      </c>
    </row>
    <row r="230" spans="1:21" x14ac:dyDescent="0.2">
      <c r="A230" s="51" t="s">
        <v>204</v>
      </c>
      <c r="B230" s="58">
        <v>11727</v>
      </c>
      <c r="C230" s="24">
        <v>4886</v>
      </c>
      <c r="D230" s="24">
        <v>17031</v>
      </c>
      <c r="E230" s="59">
        <v>28062</v>
      </c>
      <c r="F230" s="24">
        <f t="shared" si="65"/>
        <v>64.770125066056011</v>
      </c>
      <c r="G230" s="58">
        <v>14948</v>
      </c>
      <c r="H230" s="24">
        <v>4294</v>
      </c>
      <c r="I230" s="24">
        <v>21896</v>
      </c>
      <c r="J230" s="59">
        <v>19302</v>
      </c>
      <c r="K230" s="24">
        <f t="shared" si="66"/>
        <v>-11.846912678114723</v>
      </c>
      <c r="L230" s="24">
        <v>1573</v>
      </c>
      <c r="M230" s="24">
        <v>3430</v>
      </c>
      <c r="N230" s="24">
        <v>1573</v>
      </c>
      <c r="O230" s="25">
        <v>11086</v>
      </c>
      <c r="P230" s="24">
        <f t="shared" si="70"/>
        <v>604.76795931341383</v>
      </c>
      <c r="Q230" s="24">
        <f t="shared" si="75"/>
        <v>16521</v>
      </c>
      <c r="R230" s="24">
        <f t="shared" si="76"/>
        <v>7724</v>
      </c>
      <c r="S230" s="24">
        <f t="shared" si="76"/>
        <v>23469</v>
      </c>
      <c r="T230" s="25">
        <f t="shared" si="76"/>
        <v>30388</v>
      </c>
      <c r="U230" s="24">
        <f t="shared" si="69"/>
        <v>29.481443606459585</v>
      </c>
    </row>
    <row r="231" spans="1:21" x14ac:dyDescent="0.2">
      <c r="A231" s="51" t="s">
        <v>205</v>
      </c>
      <c r="B231" s="58">
        <v>1922</v>
      </c>
      <c r="C231" s="24">
        <v>1292</v>
      </c>
      <c r="D231" s="24">
        <v>2417</v>
      </c>
      <c r="E231" s="59">
        <v>7396</v>
      </c>
      <c r="F231" s="24">
        <f t="shared" si="65"/>
        <v>205.99917252792719</v>
      </c>
      <c r="G231" s="58">
        <v>2013</v>
      </c>
      <c r="H231" s="24">
        <v>1883</v>
      </c>
      <c r="I231" s="24">
        <v>2848</v>
      </c>
      <c r="J231" s="59">
        <v>5634</v>
      </c>
      <c r="K231" s="24">
        <f t="shared" si="66"/>
        <v>97.823033707865164</v>
      </c>
      <c r="L231" s="24">
        <v>100</v>
      </c>
      <c r="M231" s="24">
        <v>313</v>
      </c>
      <c r="N231" s="24">
        <v>100</v>
      </c>
      <c r="O231" s="25">
        <v>1867</v>
      </c>
      <c r="P231" s="24">
        <f t="shared" si="70"/>
        <v>1767.0000000000002</v>
      </c>
      <c r="Q231" s="24">
        <f t="shared" si="75"/>
        <v>2113</v>
      </c>
      <c r="R231" s="24">
        <f t="shared" si="76"/>
        <v>2196</v>
      </c>
      <c r="S231" s="24">
        <f t="shared" si="76"/>
        <v>2948</v>
      </c>
      <c r="T231" s="25">
        <f t="shared" si="76"/>
        <v>7501</v>
      </c>
      <c r="U231" s="24">
        <f t="shared" si="69"/>
        <v>154.44369063772049</v>
      </c>
    </row>
    <row r="232" spans="1:21" x14ac:dyDescent="0.2">
      <c r="A232" s="51" t="s">
        <v>206</v>
      </c>
      <c r="B232" s="58">
        <v>13354</v>
      </c>
      <c r="C232" s="24">
        <v>36709</v>
      </c>
      <c r="D232" s="24">
        <v>14659</v>
      </c>
      <c r="E232" s="59">
        <v>119657</v>
      </c>
      <c r="F232" s="24">
        <f t="shared" si="65"/>
        <v>716.26986834026877</v>
      </c>
      <c r="G232" s="58">
        <v>19003</v>
      </c>
      <c r="H232" s="24">
        <v>39334</v>
      </c>
      <c r="I232" s="24">
        <v>23427</v>
      </c>
      <c r="J232" s="59">
        <v>113224</v>
      </c>
      <c r="K232" s="24">
        <f t="shared" si="66"/>
        <v>383.30558756989797</v>
      </c>
      <c r="L232" s="24">
        <v>320</v>
      </c>
      <c r="M232" s="24">
        <v>4624</v>
      </c>
      <c r="N232" s="24">
        <v>968</v>
      </c>
      <c r="O232" s="25">
        <v>13604</v>
      </c>
      <c r="P232" s="24">
        <f t="shared" si="70"/>
        <v>1305.3719008264461</v>
      </c>
      <c r="Q232" s="24">
        <f t="shared" si="75"/>
        <v>19323</v>
      </c>
      <c r="R232" s="24">
        <f t="shared" si="76"/>
        <v>43958</v>
      </c>
      <c r="S232" s="24">
        <f t="shared" si="76"/>
        <v>24395</v>
      </c>
      <c r="T232" s="25">
        <f t="shared" si="76"/>
        <v>126828</v>
      </c>
      <c r="U232" s="24">
        <f t="shared" si="69"/>
        <v>419.89342078294732</v>
      </c>
    </row>
    <row r="233" spans="1:21" x14ac:dyDescent="0.2">
      <c r="A233" s="51" t="s">
        <v>207</v>
      </c>
      <c r="B233" s="58">
        <v>51644</v>
      </c>
      <c r="C233" s="24">
        <v>51980</v>
      </c>
      <c r="D233" s="24">
        <v>58859</v>
      </c>
      <c r="E233" s="59">
        <v>147890</v>
      </c>
      <c r="F233" s="24">
        <f t="shared" si="65"/>
        <v>151.26148932193888</v>
      </c>
      <c r="G233" s="58">
        <v>56511</v>
      </c>
      <c r="H233" s="24">
        <v>49666</v>
      </c>
      <c r="I233" s="24">
        <v>70085</v>
      </c>
      <c r="J233" s="59">
        <v>110662</v>
      </c>
      <c r="K233" s="24">
        <f t="shared" si="66"/>
        <v>57.896839551972604</v>
      </c>
      <c r="L233" s="24">
        <v>834</v>
      </c>
      <c r="M233" s="24">
        <v>922</v>
      </c>
      <c r="N233" s="24">
        <v>1534</v>
      </c>
      <c r="O233" s="25">
        <v>14707</v>
      </c>
      <c r="P233" s="24">
        <f t="shared" si="70"/>
        <v>858.73533246414604</v>
      </c>
      <c r="Q233" s="24">
        <f t="shared" si="75"/>
        <v>57345</v>
      </c>
      <c r="R233" s="24">
        <f t="shared" si="76"/>
        <v>50588</v>
      </c>
      <c r="S233" s="24">
        <f t="shared" si="76"/>
        <v>71619</v>
      </c>
      <c r="T233" s="25">
        <f t="shared" si="76"/>
        <v>125369</v>
      </c>
      <c r="U233" s="24">
        <f t="shared" si="69"/>
        <v>75.049916921487309</v>
      </c>
    </row>
    <row r="234" spans="1:21" x14ac:dyDescent="0.2">
      <c r="A234" s="50" t="s">
        <v>172</v>
      </c>
      <c r="B234" s="60">
        <v>125269</v>
      </c>
      <c r="C234" s="27">
        <v>237566</v>
      </c>
      <c r="D234" s="27">
        <v>142635</v>
      </c>
      <c r="E234" s="61">
        <v>668398</v>
      </c>
      <c r="F234" s="27">
        <f t="shared" si="65"/>
        <v>368.6072843271287</v>
      </c>
      <c r="G234" s="60">
        <v>260718</v>
      </c>
      <c r="H234" s="27">
        <v>237758</v>
      </c>
      <c r="I234" s="27">
        <v>327383</v>
      </c>
      <c r="J234" s="61">
        <v>577754</v>
      </c>
      <c r="K234" s="27">
        <f t="shared" si="66"/>
        <v>76.476481674369168</v>
      </c>
      <c r="L234" s="27">
        <v>7150</v>
      </c>
      <c r="M234" s="27">
        <v>19798</v>
      </c>
      <c r="N234" s="27">
        <v>10816</v>
      </c>
      <c r="O234" s="28">
        <v>83331</v>
      </c>
      <c r="P234" s="27">
        <f t="shared" si="70"/>
        <v>670.44193786982248</v>
      </c>
      <c r="Q234" s="27">
        <f t="shared" si="75"/>
        <v>267868</v>
      </c>
      <c r="R234" s="27">
        <f t="shared" si="76"/>
        <v>257556</v>
      </c>
      <c r="S234" s="27">
        <f t="shared" si="76"/>
        <v>338199</v>
      </c>
      <c r="T234" s="28">
        <f t="shared" si="76"/>
        <v>661085</v>
      </c>
      <c r="U234" s="27">
        <f t="shared" si="69"/>
        <v>95.472192407428764</v>
      </c>
    </row>
    <row r="235" spans="1:21" x14ac:dyDescent="0.2">
      <c r="A235" s="50" t="s">
        <v>208</v>
      </c>
      <c r="B235" s="62"/>
      <c r="C235" s="30"/>
      <c r="D235" s="30"/>
      <c r="E235" s="63"/>
      <c r="F235" s="30"/>
      <c r="G235" s="62"/>
      <c r="H235" s="30"/>
      <c r="I235" s="30"/>
      <c r="J235" s="63"/>
      <c r="K235" s="30"/>
      <c r="L235" s="30"/>
      <c r="M235" s="30"/>
      <c r="N235" s="30"/>
      <c r="O235" s="31"/>
      <c r="P235" s="30"/>
      <c r="Q235" s="30"/>
      <c r="R235" s="30"/>
      <c r="S235" s="30"/>
      <c r="T235" s="31"/>
      <c r="U235" s="30"/>
    </row>
    <row r="236" spans="1:21" x14ac:dyDescent="0.2">
      <c r="A236" s="51" t="s">
        <v>209</v>
      </c>
      <c r="B236" s="58">
        <v>617</v>
      </c>
      <c r="C236" s="24">
        <v>997</v>
      </c>
      <c r="D236" s="24">
        <v>720</v>
      </c>
      <c r="E236" s="59">
        <v>3317</v>
      </c>
      <c r="F236" s="24">
        <f t="shared" si="65"/>
        <v>360.69444444444446</v>
      </c>
      <c r="G236" s="58">
        <v>348</v>
      </c>
      <c r="H236" s="24">
        <v>206</v>
      </c>
      <c r="I236" s="24">
        <v>492</v>
      </c>
      <c r="J236" s="59">
        <v>486</v>
      </c>
      <c r="K236" s="24">
        <f t="shared" si="66"/>
        <v>-1.2195121951219512</v>
      </c>
      <c r="L236" s="24">
        <v>203</v>
      </c>
      <c r="M236" s="24">
        <v>1239</v>
      </c>
      <c r="N236" s="24">
        <v>223</v>
      </c>
      <c r="O236" s="25">
        <v>2461</v>
      </c>
      <c r="P236" s="24">
        <f t="shared" si="70"/>
        <v>1003.5874439461884</v>
      </c>
      <c r="Q236" s="24">
        <f>L236+G236</f>
        <v>551</v>
      </c>
      <c r="R236" s="24">
        <f t="shared" ref="R236:T237" si="77">H236+M236</f>
        <v>1445</v>
      </c>
      <c r="S236" s="24">
        <f t="shared" si="77"/>
        <v>715</v>
      </c>
      <c r="T236" s="25">
        <f t="shared" si="77"/>
        <v>2947</v>
      </c>
      <c r="U236" s="24">
        <f t="shared" si="69"/>
        <v>312.16783216783216</v>
      </c>
    </row>
    <row r="237" spans="1:21" x14ac:dyDescent="0.2">
      <c r="A237" s="50" t="s">
        <v>173</v>
      </c>
      <c r="B237" s="60">
        <v>617</v>
      </c>
      <c r="C237" s="27">
        <v>997</v>
      </c>
      <c r="D237" s="27">
        <v>720</v>
      </c>
      <c r="E237" s="61">
        <v>3317</v>
      </c>
      <c r="F237" s="27">
        <f t="shared" si="65"/>
        <v>360.69444444444446</v>
      </c>
      <c r="G237" s="60">
        <v>348</v>
      </c>
      <c r="H237" s="27">
        <v>206</v>
      </c>
      <c r="I237" s="27">
        <v>492</v>
      </c>
      <c r="J237" s="61">
        <v>486</v>
      </c>
      <c r="K237" s="27">
        <f t="shared" si="66"/>
        <v>-1.2195121951219512</v>
      </c>
      <c r="L237" s="27">
        <v>203</v>
      </c>
      <c r="M237" s="27">
        <v>1239</v>
      </c>
      <c r="N237" s="27">
        <v>223</v>
      </c>
      <c r="O237" s="28">
        <v>2461</v>
      </c>
      <c r="P237" s="27">
        <f t="shared" si="70"/>
        <v>1003.5874439461884</v>
      </c>
      <c r="Q237" s="27">
        <f>L237+G237</f>
        <v>551</v>
      </c>
      <c r="R237" s="27">
        <f t="shared" si="77"/>
        <v>1445</v>
      </c>
      <c r="S237" s="27">
        <f t="shared" si="77"/>
        <v>715</v>
      </c>
      <c r="T237" s="28">
        <f t="shared" si="77"/>
        <v>2947</v>
      </c>
      <c r="U237" s="27">
        <f t="shared" si="69"/>
        <v>312.16783216783216</v>
      </c>
    </row>
    <row r="238" spans="1:21" x14ac:dyDescent="0.2">
      <c r="A238" s="50" t="s">
        <v>318</v>
      </c>
      <c r="B238" s="62"/>
      <c r="C238" s="30"/>
      <c r="D238" s="30"/>
      <c r="E238" s="63"/>
      <c r="F238" s="30"/>
      <c r="G238" s="62"/>
      <c r="H238" s="30"/>
      <c r="I238" s="30"/>
      <c r="J238" s="63"/>
      <c r="K238" s="30"/>
      <c r="L238" s="30"/>
      <c r="M238" s="30"/>
      <c r="N238" s="30"/>
      <c r="O238" s="31"/>
      <c r="P238" s="30"/>
      <c r="Q238" s="30"/>
      <c r="R238" s="30"/>
      <c r="S238" s="30"/>
      <c r="T238" s="31"/>
      <c r="U238" s="30"/>
    </row>
    <row r="239" spans="1:21" x14ac:dyDescent="0.2">
      <c r="A239" s="51" t="s">
        <v>210</v>
      </c>
      <c r="B239" s="58">
        <v>703</v>
      </c>
      <c r="C239" s="24">
        <v>192</v>
      </c>
      <c r="D239" s="24">
        <v>980</v>
      </c>
      <c r="E239" s="59">
        <v>1084</v>
      </c>
      <c r="F239" s="24">
        <f t="shared" si="65"/>
        <v>10.612244897959183</v>
      </c>
      <c r="G239" s="58">
        <v>455</v>
      </c>
      <c r="H239" s="24">
        <v>357</v>
      </c>
      <c r="I239" s="24">
        <v>776</v>
      </c>
      <c r="J239" s="59">
        <v>1085</v>
      </c>
      <c r="K239" s="24">
        <f t="shared" si="66"/>
        <v>39.819587628865975</v>
      </c>
      <c r="L239" s="24">
        <v>31</v>
      </c>
      <c r="M239" s="24">
        <v>454</v>
      </c>
      <c r="N239" s="24">
        <v>31</v>
      </c>
      <c r="O239" s="25">
        <v>681</v>
      </c>
      <c r="P239" s="24">
        <f t="shared" si="70"/>
        <v>2096.7741935483873</v>
      </c>
      <c r="Q239" s="24">
        <f>L239+G239</f>
        <v>486</v>
      </c>
      <c r="R239" s="24">
        <f t="shared" ref="R239:T241" si="78">H239+M239</f>
        <v>811</v>
      </c>
      <c r="S239" s="24">
        <f t="shared" si="78"/>
        <v>807</v>
      </c>
      <c r="T239" s="25">
        <f t="shared" si="78"/>
        <v>1766</v>
      </c>
      <c r="U239" s="24">
        <f t="shared" si="69"/>
        <v>118.83519206939282</v>
      </c>
    </row>
    <row r="240" spans="1:21" x14ac:dyDescent="0.2">
      <c r="A240" s="50" t="s">
        <v>211</v>
      </c>
      <c r="B240" s="60">
        <v>703</v>
      </c>
      <c r="C240" s="27">
        <v>192</v>
      </c>
      <c r="D240" s="27">
        <v>980</v>
      </c>
      <c r="E240" s="61">
        <v>1084</v>
      </c>
      <c r="F240" s="27">
        <f t="shared" si="65"/>
        <v>10.612244897959183</v>
      </c>
      <c r="G240" s="60">
        <v>455</v>
      </c>
      <c r="H240" s="27">
        <v>357</v>
      </c>
      <c r="I240" s="27">
        <v>776</v>
      </c>
      <c r="J240" s="61">
        <v>1085</v>
      </c>
      <c r="K240" s="27">
        <f t="shared" si="66"/>
        <v>39.819587628865975</v>
      </c>
      <c r="L240" s="27">
        <v>31</v>
      </c>
      <c r="M240" s="27">
        <v>454</v>
      </c>
      <c r="N240" s="27">
        <v>31</v>
      </c>
      <c r="O240" s="28">
        <v>681</v>
      </c>
      <c r="P240" s="27">
        <f t="shared" si="70"/>
        <v>2096.7741935483873</v>
      </c>
      <c r="Q240" s="27">
        <f>L240+G240</f>
        <v>486</v>
      </c>
      <c r="R240" s="27">
        <f t="shared" si="78"/>
        <v>811</v>
      </c>
      <c r="S240" s="27">
        <f t="shared" si="78"/>
        <v>807</v>
      </c>
      <c r="T240" s="28">
        <f t="shared" si="78"/>
        <v>1766</v>
      </c>
      <c r="U240" s="27">
        <f t="shared" si="69"/>
        <v>118.83519206939282</v>
      </c>
    </row>
    <row r="241" spans="1:21" x14ac:dyDescent="0.2">
      <c r="A241" s="50" t="s">
        <v>212</v>
      </c>
      <c r="B241" s="60">
        <v>137305</v>
      </c>
      <c r="C241" s="27">
        <v>247250</v>
      </c>
      <c r="D241" s="27">
        <v>158231</v>
      </c>
      <c r="E241" s="61">
        <v>693260</v>
      </c>
      <c r="F241" s="27">
        <f t="shared" si="65"/>
        <v>338.13159241867902</v>
      </c>
      <c r="G241" s="60">
        <v>269812</v>
      </c>
      <c r="H241" s="27">
        <v>241689</v>
      </c>
      <c r="I241" s="27">
        <v>339008</v>
      </c>
      <c r="J241" s="61">
        <v>592445</v>
      </c>
      <c r="K241" s="27">
        <f t="shared" si="66"/>
        <v>74.758412780819327</v>
      </c>
      <c r="L241" s="27">
        <v>9810</v>
      </c>
      <c r="M241" s="27">
        <v>23995</v>
      </c>
      <c r="N241" s="27">
        <v>14696</v>
      </c>
      <c r="O241" s="28">
        <v>90145</v>
      </c>
      <c r="P241" s="27">
        <f t="shared" si="70"/>
        <v>513.39820359281441</v>
      </c>
      <c r="Q241" s="27">
        <f>L241+G241</f>
        <v>279622</v>
      </c>
      <c r="R241" s="27">
        <f t="shared" si="78"/>
        <v>265684</v>
      </c>
      <c r="S241" s="27">
        <f t="shared" si="78"/>
        <v>353704</v>
      </c>
      <c r="T241" s="28">
        <f t="shared" si="78"/>
        <v>682590</v>
      </c>
      <c r="U241" s="27">
        <f t="shared" si="69"/>
        <v>92.983398547938393</v>
      </c>
    </row>
    <row r="242" spans="1:21" x14ac:dyDescent="0.2">
      <c r="A242" s="50"/>
      <c r="B242" s="60"/>
      <c r="C242" s="27"/>
      <c r="D242" s="27"/>
      <c r="E242" s="61"/>
      <c r="F242" s="27"/>
      <c r="G242" s="60"/>
      <c r="H242" s="27"/>
      <c r="I242" s="27"/>
      <c r="J242" s="61"/>
      <c r="K242" s="27"/>
      <c r="L242" s="27"/>
      <c r="M242" s="27"/>
      <c r="N242" s="27"/>
      <c r="O242" s="28"/>
      <c r="P242" s="27"/>
      <c r="Q242" s="27"/>
      <c r="R242" s="27"/>
      <c r="S242" s="27"/>
      <c r="T242" s="28"/>
      <c r="U242" s="27"/>
    </row>
    <row r="243" spans="1:21" x14ac:dyDescent="0.2">
      <c r="A243" s="74" t="s">
        <v>336</v>
      </c>
      <c r="B243" s="60"/>
      <c r="C243" s="27"/>
      <c r="D243" s="27"/>
      <c r="E243" s="61"/>
      <c r="F243" s="27"/>
      <c r="G243" s="60"/>
      <c r="H243" s="27"/>
      <c r="I243" s="27"/>
      <c r="J243" s="61"/>
      <c r="K243" s="27"/>
      <c r="L243" s="27"/>
      <c r="M243" s="27"/>
      <c r="N243" s="27"/>
      <c r="O243" s="28"/>
      <c r="P243" s="27"/>
      <c r="Q243" s="27"/>
      <c r="R243" s="27"/>
      <c r="S243" s="27"/>
      <c r="T243" s="28"/>
      <c r="U243" s="27"/>
    </row>
    <row r="244" spans="1:21" x14ac:dyDescent="0.2">
      <c r="A244" s="19" t="s">
        <v>55</v>
      </c>
      <c r="B244" s="23">
        <v>25911</v>
      </c>
      <c r="C244" s="24">
        <v>23309</v>
      </c>
      <c r="D244" s="24">
        <v>28929</v>
      </c>
      <c r="E244" s="25">
        <v>77668</v>
      </c>
      <c r="F244" s="24">
        <f t="shared" si="65"/>
        <v>168.47799785682187</v>
      </c>
      <c r="G244" s="23">
        <v>33188</v>
      </c>
      <c r="H244" s="24">
        <v>25990</v>
      </c>
      <c r="I244" s="24">
        <v>39132</v>
      </c>
      <c r="J244" s="25">
        <v>61453</v>
      </c>
      <c r="K244" s="24">
        <f t="shared" si="66"/>
        <v>57.040273944597772</v>
      </c>
      <c r="L244" s="24">
        <v>654</v>
      </c>
      <c r="M244" s="24">
        <v>1634</v>
      </c>
      <c r="N244" s="24">
        <v>1354</v>
      </c>
      <c r="O244" s="25">
        <v>3465</v>
      </c>
      <c r="P244" s="24">
        <f t="shared" si="70"/>
        <v>155.90841949778434</v>
      </c>
      <c r="Q244" s="36">
        <f t="shared" ref="Q244:Q250" si="79">L244+G244</f>
        <v>33842</v>
      </c>
      <c r="R244" s="22">
        <f t="shared" ref="R244:T250" si="80">H244+M244</f>
        <v>27624</v>
      </c>
      <c r="S244" s="22">
        <f t="shared" si="80"/>
        <v>40486</v>
      </c>
      <c r="T244" s="22">
        <f t="shared" si="80"/>
        <v>64918</v>
      </c>
      <c r="U244" s="24">
        <f t="shared" si="69"/>
        <v>60.34678654349652</v>
      </c>
    </row>
    <row r="245" spans="1:21" x14ac:dyDescent="0.2">
      <c r="A245" s="19" t="s">
        <v>56</v>
      </c>
      <c r="B245" s="23">
        <v>20711</v>
      </c>
      <c r="C245" s="24">
        <v>119390</v>
      </c>
      <c r="D245" s="24">
        <v>20740</v>
      </c>
      <c r="E245" s="25">
        <v>287725</v>
      </c>
      <c r="F245" s="24">
        <f t="shared" si="65"/>
        <v>1287.295081967213</v>
      </c>
      <c r="G245" s="23">
        <v>135055</v>
      </c>
      <c r="H245" s="24">
        <v>116591</v>
      </c>
      <c r="I245" s="24">
        <v>169995</v>
      </c>
      <c r="J245" s="25">
        <v>267479</v>
      </c>
      <c r="K245" s="24">
        <f t="shared" si="66"/>
        <v>57.345216035765759</v>
      </c>
      <c r="L245" s="24">
        <v>3669</v>
      </c>
      <c r="M245" s="24">
        <v>8875</v>
      </c>
      <c r="N245" s="24">
        <v>5287</v>
      </c>
      <c r="O245" s="25">
        <v>38602</v>
      </c>
      <c r="P245" s="24">
        <f t="shared" si="70"/>
        <v>630.13050879515799</v>
      </c>
      <c r="Q245" s="36">
        <f t="shared" si="79"/>
        <v>138724</v>
      </c>
      <c r="R245" s="22">
        <f t="shared" si="80"/>
        <v>125466</v>
      </c>
      <c r="S245" s="22">
        <f t="shared" si="80"/>
        <v>175282</v>
      </c>
      <c r="T245" s="22">
        <f t="shared" si="80"/>
        <v>306081</v>
      </c>
      <c r="U245" s="24">
        <f t="shared" si="69"/>
        <v>74.622037630789237</v>
      </c>
    </row>
    <row r="246" spans="1:21" x14ac:dyDescent="0.2">
      <c r="A246" s="19" t="s">
        <v>58</v>
      </c>
      <c r="B246" s="23">
        <v>11727</v>
      </c>
      <c r="C246" s="24">
        <v>4886</v>
      </c>
      <c r="D246" s="24">
        <v>17031</v>
      </c>
      <c r="E246" s="25">
        <v>28062</v>
      </c>
      <c r="F246" s="24">
        <f t="shared" si="65"/>
        <v>64.770125066056011</v>
      </c>
      <c r="G246" s="23">
        <v>14948</v>
      </c>
      <c r="H246" s="24">
        <v>4294</v>
      </c>
      <c r="I246" s="24">
        <v>21896</v>
      </c>
      <c r="J246" s="25">
        <v>19302</v>
      </c>
      <c r="K246" s="24">
        <f t="shared" si="66"/>
        <v>-11.846912678114723</v>
      </c>
      <c r="L246" s="24">
        <v>1573</v>
      </c>
      <c r="M246" s="24">
        <v>3430</v>
      </c>
      <c r="N246" s="24">
        <v>1573</v>
      </c>
      <c r="O246" s="25">
        <v>11086</v>
      </c>
      <c r="P246" s="24">
        <f t="shared" si="70"/>
        <v>604.76795931341383</v>
      </c>
      <c r="Q246" s="36">
        <f t="shared" si="79"/>
        <v>16521</v>
      </c>
      <c r="R246" s="22">
        <f t="shared" si="80"/>
        <v>7724</v>
      </c>
      <c r="S246" s="22">
        <f t="shared" si="80"/>
        <v>23469</v>
      </c>
      <c r="T246" s="22">
        <f t="shared" si="80"/>
        <v>30388</v>
      </c>
      <c r="U246" s="24">
        <f t="shared" si="69"/>
        <v>29.481443606459585</v>
      </c>
    </row>
    <row r="247" spans="1:21" x14ac:dyDescent="0.2">
      <c r="A247" s="19" t="s">
        <v>51</v>
      </c>
      <c r="B247" s="23">
        <v>5654</v>
      </c>
      <c r="C247" s="24">
        <v>4987</v>
      </c>
      <c r="D247" s="24">
        <v>7693</v>
      </c>
      <c r="E247" s="25">
        <v>15477</v>
      </c>
      <c r="F247" s="24">
        <f t="shared" si="65"/>
        <v>101.18289353958143</v>
      </c>
      <c r="G247" s="23">
        <v>2816</v>
      </c>
      <c r="H247" s="24">
        <v>2446</v>
      </c>
      <c r="I247" s="24">
        <v>4116</v>
      </c>
      <c r="J247" s="25">
        <v>7205</v>
      </c>
      <c r="K247" s="24">
        <f t="shared" si="66"/>
        <v>75.048590864917401</v>
      </c>
      <c r="L247" s="24">
        <v>2760</v>
      </c>
      <c r="M247" s="24">
        <v>4510</v>
      </c>
      <c r="N247" s="24">
        <v>3980</v>
      </c>
      <c r="O247" s="25">
        <v>8681</v>
      </c>
      <c r="P247" s="24">
        <f t="shared" si="70"/>
        <v>118.11557788944724</v>
      </c>
      <c r="Q247" s="36">
        <f t="shared" si="79"/>
        <v>5576</v>
      </c>
      <c r="R247" s="22">
        <f t="shared" si="80"/>
        <v>6956</v>
      </c>
      <c r="S247" s="22">
        <f t="shared" si="80"/>
        <v>8096</v>
      </c>
      <c r="T247" s="22">
        <f t="shared" si="80"/>
        <v>15886</v>
      </c>
      <c r="U247" s="24">
        <f t="shared" si="69"/>
        <v>96.220355731225297</v>
      </c>
    </row>
    <row r="248" spans="1:21" x14ac:dyDescent="0.2">
      <c r="A248" s="19" t="s">
        <v>61</v>
      </c>
      <c r="B248" s="23">
        <v>13354</v>
      </c>
      <c r="C248" s="24">
        <v>36709</v>
      </c>
      <c r="D248" s="24">
        <v>14659</v>
      </c>
      <c r="E248" s="25">
        <v>119657</v>
      </c>
      <c r="F248" s="24">
        <f t="shared" si="65"/>
        <v>716.26986834026877</v>
      </c>
      <c r="G248" s="23">
        <v>19003</v>
      </c>
      <c r="H248" s="24">
        <v>39334</v>
      </c>
      <c r="I248" s="24">
        <v>23427</v>
      </c>
      <c r="J248" s="25">
        <v>113224</v>
      </c>
      <c r="K248" s="24">
        <f t="shared" si="66"/>
        <v>383.30558756989797</v>
      </c>
      <c r="L248" s="24">
        <v>320</v>
      </c>
      <c r="M248" s="24">
        <v>4624</v>
      </c>
      <c r="N248" s="24">
        <v>968</v>
      </c>
      <c r="O248" s="25">
        <v>13604</v>
      </c>
      <c r="P248" s="24">
        <f t="shared" si="70"/>
        <v>1305.3719008264461</v>
      </c>
      <c r="Q248" s="36">
        <f t="shared" si="79"/>
        <v>19323</v>
      </c>
      <c r="R248" s="22">
        <f t="shared" si="80"/>
        <v>43958</v>
      </c>
      <c r="S248" s="22">
        <f t="shared" si="80"/>
        <v>24395</v>
      </c>
      <c r="T248" s="22">
        <f t="shared" si="80"/>
        <v>126828</v>
      </c>
      <c r="U248" s="24">
        <f t="shared" si="69"/>
        <v>419.89342078294732</v>
      </c>
    </row>
    <row r="249" spans="1:21" x14ac:dyDescent="0.2">
      <c r="A249" s="19" t="s">
        <v>53</v>
      </c>
      <c r="B249" s="23">
        <v>59948</v>
      </c>
      <c r="C249" s="24">
        <v>57969</v>
      </c>
      <c r="D249" s="24">
        <v>69179</v>
      </c>
      <c r="E249" s="25">
        <v>164671</v>
      </c>
      <c r="F249" s="24">
        <f t="shared" si="65"/>
        <v>138.03610922389743</v>
      </c>
      <c r="G249" s="23">
        <v>64802</v>
      </c>
      <c r="H249" s="24">
        <v>53034</v>
      </c>
      <c r="I249" s="24">
        <v>80442</v>
      </c>
      <c r="J249" s="25">
        <v>123782</v>
      </c>
      <c r="K249" s="24">
        <f t="shared" si="66"/>
        <v>53.877327764103335</v>
      </c>
      <c r="L249" s="24">
        <v>834</v>
      </c>
      <c r="M249" s="24">
        <v>922</v>
      </c>
      <c r="N249" s="24">
        <v>1534</v>
      </c>
      <c r="O249" s="25">
        <v>14707</v>
      </c>
      <c r="P249" s="24">
        <f t="shared" si="70"/>
        <v>858.73533246414604</v>
      </c>
      <c r="Q249" s="36">
        <f t="shared" si="79"/>
        <v>65636</v>
      </c>
      <c r="R249" s="22">
        <f t="shared" si="80"/>
        <v>53956</v>
      </c>
      <c r="S249" s="22">
        <f t="shared" si="80"/>
        <v>81976</v>
      </c>
      <c r="T249" s="22">
        <f t="shared" si="80"/>
        <v>138489</v>
      </c>
      <c r="U249" s="24">
        <f t="shared" si="69"/>
        <v>68.938469796037865</v>
      </c>
    </row>
    <row r="250" spans="1:21" x14ac:dyDescent="0.2">
      <c r="A250" s="35" t="s">
        <v>71</v>
      </c>
      <c r="B250" s="26">
        <v>137305</v>
      </c>
      <c r="C250" s="27">
        <v>247250</v>
      </c>
      <c r="D250" s="27">
        <v>158231</v>
      </c>
      <c r="E250" s="28">
        <v>693260</v>
      </c>
      <c r="F250" s="27">
        <f t="shared" si="65"/>
        <v>338.13159241867902</v>
      </c>
      <c r="G250" s="26">
        <v>269812</v>
      </c>
      <c r="H250" s="27">
        <v>241689</v>
      </c>
      <c r="I250" s="27">
        <v>339008</v>
      </c>
      <c r="J250" s="28">
        <v>592445</v>
      </c>
      <c r="K250" s="27">
        <f t="shared" si="66"/>
        <v>74.758412780819327</v>
      </c>
      <c r="L250" s="27">
        <v>9810</v>
      </c>
      <c r="M250" s="27">
        <v>23995</v>
      </c>
      <c r="N250" s="27">
        <v>14696</v>
      </c>
      <c r="O250" s="28">
        <v>90145</v>
      </c>
      <c r="P250" s="27">
        <f t="shared" si="70"/>
        <v>513.39820359281441</v>
      </c>
      <c r="Q250" s="36">
        <f t="shared" si="79"/>
        <v>279622</v>
      </c>
      <c r="R250" s="22">
        <f t="shared" si="80"/>
        <v>265684</v>
      </c>
      <c r="S250" s="22">
        <f t="shared" si="80"/>
        <v>353704</v>
      </c>
      <c r="T250" s="22">
        <f t="shared" si="80"/>
        <v>682590</v>
      </c>
      <c r="U250" s="27">
        <f t="shared" si="69"/>
        <v>92.983398547938393</v>
      </c>
    </row>
    <row r="251" spans="1:21" x14ac:dyDescent="0.2">
      <c r="A251" s="50"/>
      <c r="B251" s="60"/>
      <c r="C251" s="27"/>
      <c r="D251" s="27"/>
      <c r="E251" s="61"/>
      <c r="F251" s="27"/>
      <c r="G251" s="60"/>
      <c r="H251" s="27"/>
      <c r="I251" s="27"/>
      <c r="J251" s="61"/>
      <c r="K251" s="27"/>
      <c r="L251" s="27"/>
      <c r="M251" s="27"/>
      <c r="N251" s="27"/>
      <c r="O251" s="28"/>
      <c r="P251" s="27"/>
      <c r="Q251" s="27"/>
      <c r="R251" s="27"/>
      <c r="S251" s="27"/>
      <c r="T251" s="28"/>
      <c r="U251" s="27"/>
    </row>
    <row r="252" spans="1:21" x14ac:dyDescent="0.2">
      <c r="A252" s="50" t="s">
        <v>20</v>
      </c>
      <c r="B252" s="62"/>
      <c r="C252" s="30"/>
      <c r="D252" s="30"/>
      <c r="E252" s="63"/>
      <c r="F252" s="30"/>
      <c r="G252" s="62"/>
      <c r="H252" s="30"/>
      <c r="I252" s="30"/>
      <c r="J252" s="63"/>
      <c r="K252" s="30"/>
      <c r="L252" s="30"/>
      <c r="M252" s="30"/>
      <c r="N252" s="30"/>
      <c r="O252" s="31"/>
      <c r="P252" s="30"/>
      <c r="Q252" s="30"/>
      <c r="R252" s="30"/>
      <c r="S252" s="30"/>
      <c r="T252" s="31"/>
      <c r="U252" s="30"/>
    </row>
    <row r="253" spans="1:21" x14ac:dyDescent="0.2">
      <c r="A253" s="50" t="s">
        <v>213</v>
      </c>
      <c r="B253" s="62"/>
      <c r="C253" s="30"/>
      <c r="D253" s="30"/>
      <c r="E253" s="63"/>
      <c r="F253" s="30"/>
      <c r="G253" s="62"/>
      <c r="H253" s="30"/>
      <c r="I253" s="30"/>
      <c r="J253" s="63"/>
      <c r="K253" s="30"/>
      <c r="L253" s="30"/>
      <c r="M253" s="30"/>
      <c r="N253" s="30"/>
      <c r="O253" s="31"/>
      <c r="P253" s="30"/>
      <c r="Q253" s="30"/>
      <c r="R253" s="30"/>
      <c r="S253" s="30"/>
      <c r="T253" s="31"/>
      <c r="U253" s="30"/>
    </row>
    <row r="254" spans="1:21" x14ac:dyDescent="0.2">
      <c r="A254" s="50" t="s">
        <v>214</v>
      </c>
      <c r="B254" s="62"/>
      <c r="C254" s="30"/>
      <c r="D254" s="30"/>
      <c r="E254" s="63"/>
      <c r="F254" s="30"/>
      <c r="G254" s="62"/>
      <c r="H254" s="30"/>
      <c r="I254" s="30"/>
      <c r="J254" s="63"/>
      <c r="K254" s="30"/>
      <c r="L254" s="30"/>
      <c r="M254" s="30"/>
      <c r="N254" s="30"/>
      <c r="O254" s="31"/>
      <c r="P254" s="30"/>
      <c r="Q254" s="30"/>
      <c r="R254" s="30"/>
      <c r="S254" s="30"/>
      <c r="T254" s="31"/>
      <c r="U254" s="30"/>
    </row>
    <row r="255" spans="1:21" x14ac:dyDescent="0.2">
      <c r="A255" s="51" t="s">
        <v>215</v>
      </c>
      <c r="B255" s="58">
        <v>101260</v>
      </c>
      <c r="C255" s="24">
        <v>145785</v>
      </c>
      <c r="D255" s="24">
        <v>179137</v>
      </c>
      <c r="E255" s="59">
        <v>400658</v>
      </c>
      <c r="F255" s="24">
        <f t="shared" si="65"/>
        <v>123.6601037194996</v>
      </c>
      <c r="G255" s="58">
        <v>58039</v>
      </c>
      <c r="H255" s="24">
        <v>69921</v>
      </c>
      <c r="I255" s="24">
        <v>77453</v>
      </c>
      <c r="J255" s="59">
        <v>139849</v>
      </c>
      <c r="K255" s="24">
        <f t="shared" si="66"/>
        <v>80.559823376757521</v>
      </c>
      <c r="L255" s="24">
        <v>58806</v>
      </c>
      <c r="M255" s="24">
        <v>79712</v>
      </c>
      <c r="N255" s="24">
        <v>126253</v>
      </c>
      <c r="O255" s="25">
        <v>287012</v>
      </c>
      <c r="P255" s="24">
        <f t="shared" si="70"/>
        <v>127.33083570291399</v>
      </c>
      <c r="Q255" s="24">
        <f t="shared" ref="Q255:Q262" si="81">L255+G255</f>
        <v>116845</v>
      </c>
      <c r="R255" s="24">
        <f t="shared" ref="R255:T262" si="82">H255+M255</f>
        <v>149633</v>
      </c>
      <c r="S255" s="24">
        <f t="shared" si="82"/>
        <v>203706</v>
      </c>
      <c r="T255" s="25">
        <f t="shared" si="82"/>
        <v>426861</v>
      </c>
      <c r="U255" s="24">
        <f t="shared" si="69"/>
        <v>109.54758328178846</v>
      </c>
    </row>
    <row r="256" spans="1:21" x14ac:dyDescent="0.2">
      <c r="A256" s="51" t="s">
        <v>216</v>
      </c>
      <c r="B256" s="58">
        <v>275021</v>
      </c>
      <c r="C256" s="24">
        <v>340856</v>
      </c>
      <c r="D256" s="24">
        <v>339737</v>
      </c>
      <c r="E256" s="59">
        <v>745110</v>
      </c>
      <c r="F256" s="24">
        <f t="shared" si="65"/>
        <v>119.31965020000766</v>
      </c>
      <c r="G256" s="58">
        <v>298644</v>
      </c>
      <c r="H256" s="24">
        <v>353468</v>
      </c>
      <c r="I256" s="24">
        <v>369789</v>
      </c>
      <c r="J256" s="59">
        <v>735279</v>
      </c>
      <c r="K256" s="24">
        <f t="shared" si="66"/>
        <v>98.837445137632542</v>
      </c>
      <c r="L256" s="24">
        <v>9500</v>
      </c>
      <c r="M256" s="24">
        <v>6612</v>
      </c>
      <c r="N256" s="24">
        <v>10645</v>
      </c>
      <c r="O256" s="25">
        <v>28818</v>
      </c>
      <c r="P256" s="24">
        <f t="shared" si="70"/>
        <v>170.71864725223108</v>
      </c>
      <c r="Q256" s="24">
        <f t="shared" si="81"/>
        <v>308144</v>
      </c>
      <c r="R256" s="24">
        <f t="shared" si="82"/>
        <v>360080</v>
      </c>
      <c r="S256" s="24">
        <f t="shared" si="82"/>
        <v>380434</v>
      </c>
      <c r="T256" s="25">
        <f t="shared" si="82"/>
        <v>764097</v>
      </c>
      <c r="U256" s="24">
        <f t="shared" si="69"/>
        <v>100.84876746032162</v>
      </c>
    </row>
    <row r="257" spans="1:21" x14ac:dyDescent="0.2">
      <c r="A257" s="51" t="s">
        <v>217</v>
      </c>
      <c r="B257" s="58">
        <v>17591</v>
      </c>
      <c r="C257" s="24">
        <v>3320</v>
      </c>
      <c r="D257" s="24">
        <v>18610</v>
      </c>
      <c r="E257" s="59">
        <v>23366</v>
      </c>
      <c r="F257" s="24">
        <f t="shared" si="65"/>
        <v>25.556152606125735</v>
      </c>
      <c r="G257" s="58">
        <v>15639</v>
      </c>
      <c r="H257" s="24">
        <v>4503</v>
      </c>
      <c r="I257" s="24">
        <v>15639</v>
      </c>
      <c r="J257" s="59">
        <v>16690</v>
      </c>
      <c r="K257" s="24">
        <f t="shared" si="66"/>
        <v>6.7203785408274177</v>
      </c>
      <c r="L257" s="24">
        <v>1018</v>
      </c>
      <c r="M257" s="24">
        <v>1084</v>
      </c>
      <c r="N257" s="24">
        <v>1018</v>
      </c>
      <c r="O257" s="25">
        <v>12560</v>
      </c>
      <c r="P257" s="24">
        <f t="shared" si="70"/>
        <v>1133.7917485265227</v>
      </c>
      <c r="Q257" s="24">
        <f t="shared" si="81"/>
        <v>16657</v>
      </c>
      <c r="R257" s="24">
        <f t="shared" si="82"/>
        <v>5587</v>
      </c>
      <c r="S257" s="24">
        <f t="shared" si="82"/>
        <v>16657</v>
      </c>
      <c r="T257" s="25">
        <f t="shared" si="82"/>
        <v>29250</v>
      </c>
      <c r="U257" s="24">
        <f t="shared" si="69"/>
        <v>75.601849072462031</v>
      </c>
    </row>
    <row r="258" spans="1:21" x14ac:dyDescent="0.2">
      <c r="A258" s="51" t="s">
        <v>218</v>
      </c>
      <c r="B258" s="58">
        <v>0</v>
      </c>
      <c r="C258" s="24">
        <v>0</v>
      </c>
      <c r="D258" s="24">
        <v>0</v>
      </c>
      <c r="E258" s="59">
        <v>0</v>
      </c>
      <c r="F258" s="24" t="s">
        <v>312</v>
      </c>
      <c r="G258" s="58">
        <v>2</v>
      </c>
      <c r="H258" s="24">
        <v>0</v>
      </c>
      <c r="I258" s="24">
        <v>7</v>
      </c>
      <c r="J258" s="59">
        <v>0</v>
      </c>
      <c r="K258" s="24">
        <f t="shared" si="66"/>
        <v>-100</v>
      </c>
      <c r="L258" s="24">
        <v>0</v>
      </c>
      <c r="M258" s="24">
        <v>0</v>
      </c>
      <c r="N258" s="24">
        <v>0</v>
      </c>
      <c r="O258" s="25">
        <v>0</v>
      </c>
      <c r="P258" s="24" t="s">
        <v>312</v>
      </c>
      <c r="Q258" s="24">
        <f t="shared" si="81"/>
        <v>2</v>
      </c>
      <c r="R258" s="24">
        <f t="shared" si="82"/>
        <v>0</v>
      </c>
      <c r="S258" s="24">
        <f t="shared" si="82"/>
        <v>7</v>
      </c>
      <c r="T258" s="25">
        <f t="shared" si="82"/>
        <v>0</v>
      </c>
      <c r="U258" s="24">
        <f t="shared" si="69"/>
        <v>-100</v>
      </c>
    </row>
    <row r="259" spans="1:21" x14ac:dyDescent="0.2">
      <c r="A259" s="51" t="s">
        <v>219</v>
      </c>
      <c r="B259" s="58">
        <v>1188</v>
      </c>
      <c r="C259" s="24">
        <v>3536</v>
      </c>
      <c r="D259" s="24">
        <v>1188</v>
      </c>
      <c r="E259" s="59">
        <v>7893</v>
      </c>
      <c r="F259" s="24">
        <f t="shared" si="65"/>
        <v>564.39393939393938</v>
      </c>
      <c r="G259" s="58">
        <v>0</v>
      </c>
      <c r="H259" s="24">
        <v>0</v>
      </c>
      <c r="I259" s="24">
        <v>0</v>
      </c>
      <c r="J259" s="59">
        <v>0</v>
      </c>
      <c r="K259" s="24" t="s">
        <v>312</v>
      </c>
      <c r="L259" s="24">
        <v>540</v>
      </c>
      <c r="M259" s="24">
        <v>4606</v>
      </c>
      <c r="N259" s="24">
        <v>1140</v>
      </c>
      <c r="O259" s="25">
        <v>13910</v>
      </c>
      <c r="P259" s="24">
        <f t="shared" si="70"/>
        <v>1120.1754385964912</v>
      </c>
      <c r="Q259" s="24">
        <f t="shared" si="81"/>
        <v>540</v>
      </c>
      <c r="R259" s="24">
        <f t="shared" si="82"/>
        <v>4606</v>
      </c>
      <c r="S259" s="24">
        <f t="shared" si="82"/>
        <v>1140</v>
      </c>
      <c r="T259" s="25">
        <f t="shared" si="82"/>
        <v>13910</v>
      </c>
      <c r="U259" s="24">
        <f t="shared" si="69"/>
        <v>1120.1754385964912</v>
      </c>
    </row>
    <row r="260" spans="1:21" x14ac:dyDescent="0.2">
      <c r="A260" s="51" t="s">
        <v>220</v>
      </c>
      <c r="B260" s="58">
        <v>20</v>
      </c>
      <c r="C260" s="24">
        <v>0</v>
      </c>
      <c r="D260" s="24">
        <v>20</v>
      </c>
      <c r="E260" s="59">
        <v>0</v>
      </c>
      <c r="F260" s="24">
        <f t="shared" si="65"/>
        <v>-100</v>
      </c>
      <c r="G260" s="58">
        <v>0</v>
      </c>
      <c r="H260" s="24">
        <v>0</v>
      </c>
      <c r="I260" s="24">
        <v>0</v>
      </c>
      <c r="J260" s="59">
        <v>0</v>
      </c>
      <c r="K260" s="24" t="s">
        <v>312</v>
      </c>
      <c r="L260" s="24">
        <v>0</v>
      </c>
      <c r="M260" s="24">
        <v>0</v>
      </c>
      <c r="N260" s="24">
        <v>0</v>
      </c>
      <c r="O260" s="25">
        <v>0</v>
      </c>
      <c r="P260" s="24" t="s">
        <v>312</v>
      </c>
      <c r="Q260" s="24">
        <f t="shared" si="81"/>
        <v>0</v>
      </c>
      <c r="R260" s="24">
        <f t="shared" si="82"/>
        <v>0</v>
      </c>
      <c r="S260" s="24">
        <f t="shared" si="82"/>
        <v>0</v>
      </c>
      <c r="T260" s="25">
        <f t="shared" si="82"/>
        <v>0</v>
      </c>
      <c r="U260" s="24" t="s">
        <v>312</v>
      </c>
    </row>
    <row r="261" spans="1:21" x14ac:dyDescent="0.2">
      <c r="A261" s="51" t="s">
        <v>221</v>
      </c>
      <c r="B261" s="58">
        <v>29690</v>
      </c>
      <c r="C261" s="24">
        <v>58787</v>
      </c>
      <c r="D261" s="24">
        <v>36142</v>
      </c>
      <c r="E261" s="59">
        <v>157214</v>
      </c>
      <c r="F261" s="24">
        <f t="shared" si="65"/>
        <v>334.98976260306569</v>
      </c>
      <c r="G261" s="58">
        <v>24826</v>
      </c>
      <c r="H261" s="24">
        <v>25295</v>
      </c>
      <c r="I261" s="24">
        <v>33099</v>
      </c>
      <c r="J261" s="59">
        <v>54514</v>
      </c>
      <c r="K261" s="24">
        <f t="shared" si="66"/>
        <v>64.699839874316439</v>
      </c>
      <c r="L261" s="24">
        <v>20241</v>
      </c>
      <c r="M261" s="24">
        <v>35356</v>
      </c>
      <c r="N261" s="24">
        <v>29967</v>
      </c>
      <c r="O261" s="25">
        <v>104837</v>
      </c>
      <c r="P261" s="24">
        <f t="shared" si="70"/>
        <v>249.84149230820569</v>
      </c>
      <c r="Q261" s="24">
        <f t="shared" si="81"/>
        <v>45067</v>
      </c>
      <c r="R261" s="24">
        <f t="shared" si="82"/>
        <v>60651</v>
      </c>
      <c r="S261" s="24">
        <f t="shared" si="82"/>
        <v>63066</v>
      </c>
      <c r="T261" s="25">
        <f t="shared" si="82"/>
        <v>159351</v>
      </c>
      <c r="U261" s="24">
        <f t="shared" si="69"/>
        <v>152.673389782133</v>
      </c>
    </row>
    <row r="262" spans="1:21" x14ac:dyDescent="0.2">
      <c r="A262" s="50" t="s">
        <v>176</v>
      </c>
      <c r="B262" s="60">
        <v>424770</v>
      </c>
      <c r="C262" s="27">
        <v>552284</v>
      </c>
      <c r="D262" s="27">
        <v>574834</v>
      </c>
      <c r="E262" s="61">
        <v>1334241</v>
      </c>
      <c r="F262" s="27">
        <f t="shared" si="65"/>
        <v>132.10892188005582</v>
      </c>
      <c r="G262" s="60">
        <v>397150</v>
      </c>
      <c r="H262" s="27">
        <v>453187</v>
      </c>
      <c r="I262" s="27">
        <v>495987</v>
      </c>
      <c r="J262" s="61">
        <v>946332</v>
      </c>
      <c r="K262" s="27">
        <f t="shared" si="66"/>
        <v>90.797742682771926</v>
      </c>
      <c r="L262" s="27">
        <v>90105</v>
      </c>
      <c r="M262" s="27">
        <v>127370</v>
      </c>
      <c r="N262" s="27">
        <v>169023</v>
      </c>
      <c r="O262" s="28">
        <v>447137</v>
      </c>
      <c r="P262" s="27">
        <f t="shared" si="70"/>
        <v>164.54210373736117</v>
      </c>
      <c r="Q262" s="27">
        <f t="shared" si="81"/>
        <v>487255</v>
      </c>
      <c r="R262" s="27">
        <f t="shared" si="82"/>
        <v>580557</v>
      </c>
      <c r="S262" s="27">
        <f t="shared" si="82"/>
        <v>665010</v>
      </c>
      <c r="T262" s="28">
        <f t="shared" si="82"/>
        <v>1393469</v>
      </c>
      <c r="U262" s="27">
        <f t="shared" si="69"/>
        <v>109.54105953293936</v>
      </c>
    </row>
    <row r="263" spans="1:21" x14ac:dyDescent="0.2">
      <c r="A263" s="50" t="s">
        <v>222</v>
      </c>
      <c r="B263" s="62"/>
      <c r="C263" s="30"/>
      <c r="D263" s="30"/>
      <c r="E263" s="63"/>
      <c r="F263" s="30"/>
      <c r="G263" s="62"/>
      <c r="H263" s="30"/>
      <c r="I263" s="30"/>
      <c r="J263" s="63"/>
      <c r="K263" s="30"/>
      <c r="L263" s="30"/>
      <c r="M263" s="30"/>
      <c r="N263" s="30"/>
      <c r="O263" s="31"/>
      <c r="P263" s="30"/>
      <c r="Q263" s="30"/>
      <c r="R263" s="30"/>
      <c r="S263" s="30"/>
      <c r="T263" s="31"/>
      <c r="U263" s="30"/>
    </row>
    <row r="264" spans="1:21" x14ac:dyDescent="0.2">
      <c r="A264" s="51" t="s">
        <v>223</v>
      </c>
      <c r="B264" s="58">
        <v>37108</v>
      </c>
      <c r="C264" s="24">
        <v>71462</v>
      </c>
      <c r="D264" s="24">
        <v>60730</v>
      </c>
      <c r="E264" s="59">
        <v>209601</v>
      </c>
      <c r="F264" s="24">
        <f t="shared" si="65"/>
        <v>245.13584719249138</v>
      </c>
      <c r="G264" s="58">
        <v>27284</v>
      </c>
      <c r="H264" s="24">
        <v>48118</v>
      </c>
      <c r="I264" s="24">
        <v>34311</v>
      </c>
      <c r="J264" s="59">
        <v>114088</v>
      </c>
      <c r="K264" s="24">
        <f t="shared" si="66"/>
        <v>232.51143948005014</v>
      </c>
      <c r="L264" s="24">
        <v>20880</v>
      </c>
      <c r="M264" s="24">
        <v>24186</v>
      </c>
      <c r="N264" s="24">
        <v>31360</v>
      </c>
      <c r="O264" s="25">
        <v>90996</v>
      </c>
      <c r="P264" s="24">
        <f t="shared" si="70"/>
        <v>190.1658163265306</v>
      </c>
      <c r="Q264" s="24">
        <f t="shared" ref="Q264:Q270" si="83">L264+G264</f>
        <v>48164</v>
      </c>
      <c r="R264" s="24">
        <f t="shared" ref="R264:T270" si="84">H264+M264</f>
        <v>72304</v>
      </c>
      <c r="S264" s="24">
        <f t="shared" si="84"/>
        <v>65671</v>
      </c>
      <c r="T264" s="25">
        <f t="shared" si="84"/>
        <v>205084</v>
      </c>
      <c r="U264" s="24">
        <f t="shared" si="69"/>
        <v>212.29005192550744</v>
      </c>
    </row>
    <row r="265" spans="1:21" x14ac:dyDescent="0.2">
      <c r="A265" s="51" t="s">
        <v>224</v>
      </c>
      <c r="B265" s="58">
        <v>96711</v>
      </c>
      <c r="C265" s="24">
        <v>64566</v>
      </c>
      <c r="D265" s="24">
        <v>127692</v>
      </c>
      <c r="E265" s="59">
        <v>151336</v>
      </c>
      <c r="F265" s="24">
        <f t="shared" si="65"/>
        <v>18.516430160072677</v>
      </c>
      <c r="G265" s="58">
        <v>97771</v>
      </c>
      <c r="H265" s="24">
        <v>56137</v>
      </c>
      <c r="I265" s="24">
        <v>129530</v>
      </c>
      <c r="J265" s="59">
        <v>135410</v>
      </c>
      <c r="K265" s="24">
        <f t="shared" si="66"/>
        <v>4.5394889214853702</v>
      </c>
      <c r="L265" s="24">
        <v>5990</v>
      </c>
      <c r="M265" s="24">
        <v>6423</v>
      </c>
      <c r="N265" s="24">
        <v>7349</v>
      </c>
      <c r="O265" s="25">
        <v>14303</v>
      </c>
      <c r="P265" s="24">
        <f t="shared" si="70"/>
        <v>94.625119063818204</v>
      </c>
      <c r="Q265" s="24">
        <f t="shared" si="83"/>
        <v>103761</v>
      </c>
      <c r="R265" s="24">
        <f t="shared" si="84"/>
        <v>62560</v>
      </c>
      <c r="S265" s="24">
        <f t="shared" si="84"/>
        <v>136879</v>
      </c>
      <c r="T265" s="25">
        <f t="shared" si="84"/>
        <v>149713</v>
      </c>
      <c r="U265" s="24">
        <f t="shared" si="69"/>
        <v>9.3761643495349904</v>
      </c>
    </row>
    <row r="266" spans="1:21" x14ac:dyDescent="0.2">
      <c r="A266" s="51" t="s">
        <v>225</v>
      </c>
      <c r="B266" s="58">
        <v>31663</v>
      </c>
      <c r="C266" s="24">
        <v>78427</v>
      </c>
      <c r="D266" s="24">
        <v>34227</v>
      </c>
      <c r="E266" s="59">
        <v>171753</v>
      </c>
      <c r="F266" s="24">
        <f t="shared" si="65"/>
        <v>401.80559207643086</v>
      </c>
      <c r="G266" s="58">
        <v>40316</v>
      </c>
      <c r="H266" s="24">
        <v>71869</v>
      </c>
      <c r="I266" s="24">
        <v>55997</v>
      </c>
      <c r="J266" s="59">
        <v>165951</v>
      </c>
      <c r="K266" s="24">
        <f t="shared" si="66"/>
        <v>196.35694769362644</v>
      </c>
      <c r="L266" s="24">
        <v>285</v>
      </c>
      <c r="M266" s="24">
        <v>4466</v>
      </c>
      <c r="N266" s="24">
        <v>665</v>
      </c>
      <c r="O266" s="25">
        <v>10409</v>
      </c>
      <c r="P266" s="24">
        <f t="shared" si="70"/>
        <v>1465.2631578947369</v>
      </c>
      <c r="Q266" s="24">
        <f t="shared" si="83"/>
        <v>40601</v>
      </c>
      <c r="R266" s="24">
        <f t="shared" si="84"/>
        <v>76335</v>
      </c>
      <c r="S266" s="24">
        <f t="shared" si="84"/>
        <v>56662</v>
      </c>
      <c r="T266" s="25">
        <f t="shared" si="84"/>
        <v>176360</v>
      </c>
      <c r="U266" s="24">
        <f t="shared" si="69"/>
        <v>211.24916169566905</v>
      </c>
    </row>
    <row r="267" spans="1:21" x14ac:dyDescent="0.2">
      <c r="A267" s="51" t="s">
        <v>226</v>
      </c>
      <c r="B267" s="58">
        <v>850</v>
      </c>
      <c r="C267" s="24">
        <v>4916</v>
      </c>
      <c r="D267" s="24">
        <v>853</v>
      </c>
      <c r="E267" s="59">
        <v>10928</v>
      </c>
      <c r="F267" s="24">
        <f t="shared" si="65"/>
        <v>1181.1254396248535</v>
      </c>
      <c r="G267" s="58">
        <v>0</v>
      </c>
      <c r="H267" s="24">
        <v>0</v>
      </c>
      <c r="I267" s="24">
        <v>0</v>
      </c>
      <c r="J267" s="59">
        <v>0</v>
      </c>
      <c r="K267" s="24" t="s">
        <v>312</v>
      </c>
      <c r="L267" s="24">
        <v>0</v>
      </c>
      <c r="M267" s="24">
        <v>2270</v>
      </c>
      <c r="N267" s="24">
        <v>600</v>
      </c>
      <c r="O267" s="25">
        <v>4192</v>
      </c>
      <c r="P267" s="24">
        <f t="shared" si="70"/>
        <v>598.66666666666663</v>
      </c>
      <c r="Q267" s="24">
        <f t="shared" si="83"/>
        <v>0</v>
      </c>
      <c r="R267" s="24">
        <f t="shared" si="84"/>
        <v>2270</v>
      </c>
      <c r="S267" s="24">
        <f t="shared" si="84"/>
        <v>600</v>
      </c>
      <c r="T267" s="25">
        <f t="shared" si="84"/>
        <v>4192</v>
      </c>
      <c r="U267" s="24">
        <f t="shared" si="69"/>
        <v>598.66666666666663</v>
      </c>
    </row>
    <row r="268" spans="1:21" x14ac:dyDescent="0.2">
      <c r="A268" s="51" t="s">
        <v>227</v>
      </c>
      <c r="B268" s="58">
        <v>19</v>
      </c>
      <c r="C268" s="24">
        <v>872</v>
      </c>
      <c r="D268" s="24">
        <v>19</v>
      </c>
      <c r="E268" s="59">
        <v>1412</v>
      </c>
      <c r="F268" s="24">
        <f t="shared" ref="F268:F331" si="85">(E268-D268)/D268*100</f>
        <v>7331.5789473684208</v>
      </c>
      <c r="G268" s="58">
        <v>0</v>
      </c>
      <c r="H268" s="24">
        <v>0</v>
      </c>
      <c r="I268" s="24">
        <v>0</v>
      </c>
      <c r="J268" s="59">
        <v>0</v>
      </c>
      <c r="K268" s="24" t="s">
        <v>312</v>
      </c>
      <c r="L268" s="24">
        <v>0</v>
      </c>
      <c r="M268" s="24">
        <v>400</v>
      </c>
      <c r="N268" s="24">
        <v>0</v>
      </c>
      <c r="O268" s="25">
        <v>880</v>
      </c>
      <c r="P268" s="24" t="s">
        <v>312</v>
      </c>
      <c r="Q268" s="24">
        <f t="shared" si="83"/>
        <v>0</v>
      </c>
      <c r="R268" s="24">
        <f t="shared" si="84"/>
        <v>400</v>
      </c>
      <c r="S268" s="24">
        <f t="shared" si="84"/>
        <v>0</v>
      </c>
      <c r="T268" s="25">
        <f t="shared" si="84"/>
        <v>880</v>
      </c>
      <c r="U268" s="24" t="s">
        <v>312</v>
      </c>
    </row>
    <row r="269" spans="1:21" x14ac:dyDescent="0.2">
      <c r="A269" s="51" t="s">
        <v>228</v>
      </c>
      <c r="B269" s="58">
        <v>19319</v>
      </c>
      <c r="C269" s="24">
        <v>40734</v>
      </c>
      <c r="D269" s="24">
        <v>25591</v>
      </c>
      <c r="E269" s="59">
        <v>111525</v>
      </c>
      <c r="F269" s="24">
        <f t="shared" si="85"/>
        <v>335.79774139345864</v>
      </c>
      <c r="G269" s="58">
        <v>0</v>
      </c>
      <c r="H269" s="24">
        <v>0</v>
      </c>
      <c r="I269" s="24">
        <v>0</v>
      </c>
      <c r="J269" s="59">
        <v>0</v>
      </c>
      <c r="K269" s="24" t="s">
        <v>312</v>
      </c>
      <c r="L269" s="24">
        <v>18482</v>
      </c>
      <c r="M269" s="24">
        <v>36784</v>
      </c>
      <c r="N269" s="24">
        <v>29333</v>
      </c>
      <c r="O269" s="25">
        <v>105957</v>
      </c>
      <c r="P269" s="24">
        <f t="shared" ref="P269:P331" si="86">(O269-N269)/N269*100</f>
        <v>261.22115024034366</v>
      </c>
      <c r="Q269" s="24">
        <f t="shared" si="83"/>
        <v>18482</v>
      </c>
      <c r="R269" s="24">
        <f t="shared" si="84"/>
        <v>36784</v>
      </c>
      <c r="S269" s="24">
        <f t="shared" si="84"/>
        <v>29333</v>
      </c>
      <c r="T269" s="25">
        <f t="shared" si="84"/>
        <v>105957</v>
      </c>
      <c r="U269" s="24">
        <f t="shared" ref="U269:U331" si="87">(T269-S269)/S269*100</f>
        <v>261.22115024034366</v>
      </c>
    </row>
    <row r="270" spans="1:21" x14ac:dyDescent="0.2">
      <c r="A270" s="50" t="s">
        <v>229</v>
      </c>
      <c r="B270" s="60">
        <v>185670</v>
      </c>
      <c r="C270" s="27">
        <v>260977</v>
      </c>
      <c r="D270" s="27">
        <v>249112</v>
      </c>
      <c r="E270" s="61">
        <v>656555</v>
      </c>
      <c r="F270" s="27">
        <f t="shared" si="85"/>
        <v>163.5581585792736</v>
      </c>
      <c r="G270" s="60">
        <v>165371</v>
      </c>
      <c r="H270" s="27">
        <v>176124</v>
      </c>
      <c r="I270" s="27">
        <v>219838</v>
      </c>
      <c r="J270" s="61">
        <v>415449</v>
      </c>
      <c r="K270" s="27">
        <f t="shared" ref="K270:K331" si="88">(J270-I270)/I270*100</f>
        <v>88.979612259936857</v>
      </c>
      <c r="L270" s="27">
        <v>45637</v>
      </c>
      <c r="M270" s="27">
        <v>74529</v>
      </c>
      <c r="N270" s="27">
        <v>69307</v>
      </c>
      <c r="O270" s="28">
        <v>226737</v>
      </c>
      <c r="P270" s="27">
        <f t="shared" si="86"/>
        <v>227.14877285122714</v>
      </c>
      <c r="Q270" s="27">
        <f t="shared" si="83"/>
        <v>211008</v>
      </c>
      <c r="R270" s="27">
        <f t="shared" si="84"/>
        <v>250653</v>
      </c>
      <c r="S270" s="27">
        <f t="shared" si="84"/>
        <v>289145</v>
      </c>
      <c r="T270" s="28">
        <f t="shared" si="84"/>
        <v>642186</v>
      </c>
      <c r="U270" s="27">
        <f t="shared" si="87"/>
        <v>122.09825520067785</v>
      </c>
    </row>
    <row r="271" spans="1:21" x14ac:dyDescent="0.2">
      <c r="A271" s="50" t="s">
        <v>230</v>
      </c>
      <c r="B271" s="62"/>
      <c r="C271" s="30"/>
      <c r="D271" s="30"/>
      <c r="E271" s="63"/>
      <c r="F271" s="30"/>
      <c r="G271" s="62"/>
      <c r="H271" s="30"/>
      <c r="I271" s="30"/>
      <c r="J271" s="63"/>
      <c r="K271" s="30"/>
      <c r="L271" s="30"/>
      <c r="M271" s="30"/>
      <c r="N271" s="30"/>
      <c r="O271" s="31"/>
      <c r="P271" s="30"/>
      <c r="Q271" s="30"/>
      <c r="R271" s="30"/>
      <c r="S271" s="30"/>
      <c r="T271" s="31"/>
      <c r="U271" s="30"/>
    </row>
    <row r="272" spans="1:21" x14ac:dyDescent="0.2">
      <c r="A272" s="51" t="s">
        <v>231</v>
      </c>
      <c r="B272" s="58">
        <v>42303</v>
      </c>
      <c r="C272" s="24">
        <v>49008</v>
      </c>
      <c r="D272" s="24">
        <v>68661</v>
      </c>
      <c r="E272" s="59">
        <v>136059</v>
      </c>
      <c r="F272" s="24">
        <f t="shared" si="85"/>
        <v>98.160527810547478</v>
      </c>
      <c r="G272" s="58">
        <v>41393</v>
      </c>
      <c r="H272" s="24">
        <v>23901</v>
      </c>
      <c r="I272" s="24">
        <v>49469</v>
      </c>
      <c r="J272" s="59">
        <v>53639</v>
      </c>
      <c r="K272" s="24">
        <f t="shared" si="88"/>
        <v>8.4295215185267551</v>
      </c>
      <c r="L272" s="24">
        <v>14636</v>
      </c>
      <c r="M272" s="24">
        <v>24654</v>
      </c>
      <c r="N272" s="24">
        <v>29252</v>
      </c>
      <c r="O272" s="25">
        <v>85444</v>
      </c>
      <c r="P272" s="24">
        <f t="shared" si="86"/>
        <v>192.09626692191989</v>
      </c>
      <c r="Q272" s="24">
        <f t="shared" ref="Q272:Q277" si="89">L272+G272</f>
        <v>56029</v>
      </c>
      <c r="R272" s="24">
        <f t="shared" ref="R272:T277" si="90">H272+M272</f>
        <v>48555</v>
      </c>
      <c r="S272" s="24">
        <f t="shared" si="90"/>
        <v>78721</v>
      </c>
      <c r="T272" s="25">
        <f t="shared" si="90"/>
        <v>139083</v>
      </c>
      <c r="U272" s="24">
        <f t="shared" si="87"/>
        <v>76.678395853711208</v>
      </c>
    </row>
    <row r="273" spans="1:21" x14ac:dyDescent="0.2">
      <c r="A273" s="51" t="s">
        <v>232</v>
      </c>
      <c r="B273" s="58">
        <v>5743</v>
      </c>
      <c r="C273" s="24">
        <v>11308</v>
      </c>
      <c r="D273" s="24">
        <v>6566</v>
      </c>
      <c r="E273" s="59">
        <v>38259</v>
      </c>
      <c r="F273" s="24">
        <f t="shared" si="85"/>
        <v>482.68352116966196</v>
      </c>
      <c r="G273" s="58">
        <v>220</v>
      </c>
      <c r="H273" s="24">
        <v>0</v>
      </c>
      <c r="I273" s="24">
        <v>220</v>
      </c>
      <c r="J273" s="59">
        <v>0</v>
      </c>
      <c r="K273" s="24">
        <f t="shared" si="88"/>
        <v>-100</v>
      </c>
      <c r="L273" s="24">
        <v>4890</v>
      </c>
      <c r="M273" s="24">
        <v>13531</v>
      </c>
      <c r="N273" s="24">
        <v>5388</v>
      </c>
      <c r="O273" s="25">
        <v>30443</v>
      </c>
      <c r="P273" s="24">
        <f t="shared" si="86"/>
        <v>465.01484780994804</v>
      </c>
      <c r="Q273" s="24">
        <f t="shared" si="89"/>
        <v>5110</v>
      </c>
      <c r="R273" s="24">
        <f t="shared" si="90"/>
        <v>13531</v>
      </c>
      <c r="S273" s="24">
        <f t="shared" si="90"/>
        <v>5608</v>
      </c>
      <c r="T273" s="25">
        <f t="shared" si="90"/>
        <v>30443</v>
      </c>
      <c r="U273" s="24">
        <f t="shared" si="87"/>
        <v>442.84950071326676</v>
      </c>
    </row>
    <row r="274" spans="1:21" x14ac:dyDescent="0.2">
      <c r="A274" s="51" t="s">
        <v>233</v>
      </c>
      <c r="B274" s="58">
        <v>315</v>
      </c>
      <c r="C274" s="24">
        <v>240</v>
      </c>
      <c r="D274" s="24">
        <v>315</v>
      </c>
      <c r="E274" s="59">
        <v>640</v>
      </c>
      <c r="F274" s="24">
        <f t="shared" si="85"/>
        <v>103.17460317460319</v>
      </c>
      <c r="G274" s="58">
        <v>0</v>
      </c>
      <c r="H274" s="24">
        <v>0</v>
      </c>
      <c r="I274" s="24">
        <v>0</v>
      </c>
      <c r="J274" s="59">
        <v>0</v>
      </c>
      <c r="K274" s="24" t="s">
        <v>312</v>
      </c>
      <c r="L274" s="24">
        <v>280</v>
      </c>
      <c r="M274" s="24">
        <v>280</v>
      </c>
      <c r="N274" s="24">
        <v>280</v>
      </c>
      <c r="O274" s="25">
        <v>640</v>
      </c>
      <c r="P274" s="24">
        <f t="shared" si="86"/>
        <v>128.57142857142858</v>
      </c>
      <c r="Q274" s="24">
        <f t="shared" si="89"/>
        <v>280</v>
      </c>
      <c r="R274" s="24">
        <f t="shared" si="90"/>
        <v>280</v>
      </c>
      <c r="S274" s="24">
        <f t="shared" si="90"/>
        <v>280</v>
      </c>
      <c r="T274" s="25">
        <f t="shared" si="90"/>
        <v>640</v>
      </c>
      <c r="U274" s="24">
        <f t="shared" si="87"/>
        <v>128.57142857142858</v>
      </c>
    </row>
    <row r="275" spans="1:21" x14ac:dyDescent="0.2">
      <c r="A275" s="51" t="s">
        <v>234</v>
      </c>
      <c r="B275" s="58">
        <v>0</v>
      </c>
      <c r="C275" s="24">
        <v>0</v>
      </c>
      <c r="D275" s="24">
        <v>0</v>
      </c>
      <c r="E275" s="59">
        <v>0</v>
      </c>
      <c r="F275" s="24" t="s">
        <v>312</v>
      </c>
      <c r="G275" s="58">
        <v>1</v>
      </c>
      <c r="H275" s="24">
        <v>1</v>
      </c>
      <c r="I275" s="24">
        <v>1</v>
      </c>
      <c r="J275" s="59">
        <v>2</v>
      </c>
      <c r="K275" s="24">
        <f t="shared" si="88"/>
        <v>100</v>
      </c>
      <c r="L275" s="24">
        <v>0</v>
      </c>
      <c r="M275" s="24">
        <v>0</v>
      </c>
      <c r="N275" s="24">
        <v>0</v>
      </c>
      <c r="O275" s="25">
        <v>0</v>
      </c>
      <c r="P275" s="24" t="s">
        <v>312</v>
      </c>
      <c r="Q275" s="24">
        <f t="shared" si="89"/>
        <v>1</v>
      </c>
      <c r="R275" s="24">
        <f t="shared" si="90"/>
        <v>1</v>
      </c>
      <c r="S275" s="24">
        <f t="shared" si="90"/>
        <v>1</v>
      </c>
      <c r="T275" s="25">
        <f t="shared" si="90"/>
        <v>2</v>
      </c>
      <c r="U275" s="24">
        <f t="shared" si="87"/>
        <v>100</v>
      </c>
    </row>
    <row r="276" spans="1:21" x14ac:dyDescent="0.2">
      <c r="A276" s="51" t="s">
        <v>235</v>
      </c>
      <c r="B276" s="58">
        <v>11291</v>
      </c>
      <c r="C276" s="24">
        <v>20749</v>
      </c>
      <c r="D276" s="24">
        <v>11691</v>
      </c>
      <c r="E276" s="59">
        <v>51996</v>
      </c>
      <c r="F276" s="24">
        <f t="shared" si="85"/>
        <v>344.75237362073392</v>
      </c>
      <c r="G276" s="58">
        <v>8463</v>
      </c>
      <c r="H276" s="24">
        <v>11084</v>
      </c>
      <c r="I276" s="24">
        <v>11983</v>
      </c>
      <c r="J276" s="59">
        <v>26390</v>
      </c>
      <c r="K276" s="24">
        <f t="shared" si="88"/>
        <v>120.22865726445798</v>
      </c>
      <c r="L276" s="24">
        <v>3287</v>
      </c>
      <c r="M276" s="24">
        <v>13348</v>
      </c>
      <c r="N276" s="24">
        <v>4339</v>
      </c>
      <c r="O276" s="25">
        <v>29410</v>
      </c>
      <c r="P276" s="24">
        <f t="shared" si="86"/>
        <v>577.80594607052319</v>
      </c>
      <c r="Q276" s="24">
        <f t="shared" si="89"/>
        <v>11750</v>
      </c>
      <c r="R276" s="24">
        <f t="shared" si="90"/>
        <v>24432</v>
      </c>
      <c r="S276" s="24">
        <f t="shared" si="90"/>
        <v>16322</v>
      </c>
      <c r="T276" s="25">
        <f t="shared" si="90"/>
        <v>55800</v>
      </c>
      <c r="U276" s="24">
        <f t="shared" si="87"/>
        <v>241.86986888861659</v>
      </c>
    </row>
    <row r="277" spans="1:21" x14ac:dyDescent="0.2">
      <c r="A277" s="50" t="s">
        <v>236</v>
      </c>
      <c r="B277" s="60">
        <v>59652</v>
      </c>
      <c r="C277" s="27">
        <v>81305</v>
      </c>
      <c r="D277" s="27">
        <v>87233</v>
      </c>
      <c r="E277" s="61">
        <v>226954</v>
      </c>
      <c r="F277" s="27">
        <f t="shared" si="85"/>
        <v>160.16988983526878</v>
      </c>
      <c r="G277" s="60">
        <v>50077</v>
      </c>
      <c r="H277" s="27">
        <v>34986</v>
      </c>
      <c r="I277" s="27">
        <v>61673</v>
      </c>
      <c r="J277" s="61">
        <v>80031</v>
      </c>
      <c r="K277" s="27">
        <f t="shared" si="88"/>
        <v>29.766672612002012</v>
      </c>
      <c r="L277" s="27">
        <v>23093</v>
      </c>
      <c r="M277" s="27">
        <v>51813</v>
      </c>
      <c r="N277" s="27">
        <v>39259</v>
      </c>
      <c r="O277" s="28">
        <v>145937</v>
      </c>
      <c r="P277" s="27">
        <f t="shared" si="86"/>
        <v>271.72877556738581</v>
      </c>
      <c r="Q277" s="27">
        <f t="shared" si="89"/>
        <v>73170</v>
      </c>
      <c r="R277" s="27">
        <f t="shared" si="90"/>
        <v>86799</v>
      </c>
      <c r="S277" s="27">
        <f t="shared" si="90"/>
        <v>100932</v>
      </c>
      <c r="T277" s="28">
        <f t="shared" si="90"/>
        <v>225968</v>
      </c>
      <c r="U277" s="27">
        <f t="shared" si="87"/>
        <v>123.88142511790117</v>
      </c>
    </row>
    <row r="278" spans="1:21" x14ac:dyDescent="0.2">
      <c r="A278" s="50" t="s">
        <v>237</v>
      </c>
      <c r="B278" s="62"/>
      <c r="C278" s="30"/>
      <c r="D278" s="30"/>
      <c r="E278" s="63"/>
      <c r="F278" s="30"/>
      <c r="G278" s="62"/>
      <c r="H278" s="30"/>
      <c r="I278" s="30"/>
      <c r="J278" s="63"/>
      <c r="K278" s="30"/>
      <c r="L278" s="30"/>
      <c r="M278" s="30"/>
      <c r="N278" s="30"/>
      <c r="O278" s="31"/>
      <c r="P278" s="30"/>
      <c r="Q278" s="30"/>
      <c r="R278" s="30"/>
      <c r="S278" s="30"/>
      <c r="T278" s="31"/>
      <c r="U278" s="30"/>
    </row>
    <row r="279" spans="1:21" x14ac:dyDescent="0.2">
      <c r="A279" s="51" t="s">
        <v>238</v>
      </c>
      <c r="B279" s="58">
        <v>16045</v>
      </c>
      <c r="C279" s="24">
        <v>19792</v>
      </c>
      <c r="D279" s="24">
        <v>24734</v>
      </c>
      <c r="E279" s="59">
        <v>65386</v>
      </c>
      <c r="F279" s="24">
        <f t="shared" si="85"/>
        <v>164.35675588259076</v>
      </c>
      <c r="G279" s="58">
        <v>12199</v>
      </c>
      <c r="H279" s="24">
        <v>7564</v>
      </c>
      <c r="I279" s="24">
        <v>15083</v>
      </c>
      <c r="J279" s="59">
        <v>18836</v>
      </c>
      <c r="K279" s="24">
        <f t="shared" si="88"/>
        <v>24.882317841278258</v>
      </c>
      <c r="L279" s="24">
        <v>6813</v>
      </c>
      <c r="M279" s="24">
        <v>15732</v>
      </c>
      <c r="N279" s="24">
        <v>15295</v>
      </c>
      <c r="O279" s="25">
        <v>58876</v>
      </c>
      <c r="P279" s="24">
        <f t="shared" si="86"/>
        <v>284.93625367767248</v>
      </c>
      <c r="Q279" s="24">
        <f t="shared" ref="Q279:Q285" si="91">L279+G279</f>
        <v>19012</v>
      </c>
      <c r="R279" s="24">
        <f t="shared" ref="R279:T285" si="92">H279+M279</f>
        <v>23296</v>
      </c>
      <c r="S279" s="24">
        <f t="shared" si="92"/>
        <v>30378</v>
      </c>
      <c r="T279" s="25">
        <f t="shared" si="92"/>
        <v>77712</v>
      </c>
      <c r="U279" s="24">
        <f t="shared" si="87"/>
        <v>155.81670946079399</v>
      </c>
    </row>
    <row r="280" spans="1:21" x14ac:dyDescent="0.2">
      <c r="A280" s="51" t="s">
        <v>239</v>
      </c>
      <c r="B280" s="58">
        <v>1016</v>
      </c>
      <c r="C280" s="24">
        <v>3505</v>
      </c>
      <c r="D280" s="24">
        <v>1232</v>
      </c>
      <c r="E280" s="59">
        <v>11458</v>
      </c>
      <c r="F280" s="24">
        <f t="shared" si="85"/>
        <v>830.03246753246765</v>
      </c>
      <c r="G280" s="58">
        <v>1066</v>
      </c>
      <c r="H280" s="24">
        <v>2850</v>
      </c>
      <c r="I280" s="24">
        <v>1066</v>
      </c>
      <c r="J280" s="59">
        <v>8455</v>
      </c>
      <c r="K280" s="24">
        <f t="shared" si="88"/>
        <v>693.15196998123827</v>
      </c>
      <c r="L280" s="24">
        <v>60</v>
      </c>
      <c r="M280" s="24">
        <v>2446</v>
      </c>
      <c r="N280" s="24">
        <v>192</v>
      </c>
      <c r="O280" s="25">
        <v>6771</v>
      </c>
      <c r="P280" s="24">
        <f t="shared" si="86"/>
        <v>3426.5625</v>
      </c>
      <c r="Q280" s="24">
        <f t="shared" si="91"/>
        <v>1126</v>
      </c>
      <c r="R280" s="24">
        <f t="shared" si="92"/>
        <v>5296</v>
      </c>
      <c r="S280" s="24">
        <f t="shared" si="92"/>
        <v>1258</v>
      </c>
      <c r="T280" s="25">
        <f t="shared" si="92"/>
        <v>15226</v>
      </c>
      <c r="U280" s="24">
        <f t="shared" si="87"/>
        <v>1110.3338632750397</v>
      </c>
    </row>
    <row r="281" spans="1:21" x14ac:dyDescent="0.2">
      <c r="A281" s="51" t="s">
        <v>240</v>
      </c>
      <c r="B281" s="58">
        <v>13083</v>
      </c>
      <c r="C281" s="24">
        <v>28096</v>
      </c>
      <c r="D281" s="24">
        <v>13555</v>
      </c>
      <c r="E281" s="59">
        <v>56454</v>
      </c>
      <c r="F281" s="24">
        <f t="shared" si="85"/>
        <v>316.48100331980817</v>
      </c>
      <c r="G281" s="58">
        <v>11817</v>
      </c>
      <c r="H281" s="24">
        <v>17598</v>
      </c>
      <c r="I281" s="24">
        <v>15196</v>
      </c>
      <c r="J281" s="59">
        <v>35871</v>
      </c>
      <c r="K281" s="24">
        <f t="shared" si="88"/>
        <v>136.05554093182417</v>
      </c>
      <c r="L281" s="24">
        <v>2760</v>
      </c>
      <c r="M281" s="24">
        <v>5021</v>
      </c>
      <c r="N281" s="24">
        <v>4212</v>
      </c>
      <c r="O281" s="25">
        <v>18473</v>
      </c>
      <c r="P281" s="24">
        <f t="shared" si="86"/>
        <v>338.58024691358025</v>
      </c>
      <c r="Q281" s="24">
        <f t="shared" si="91"/>
        <v>14577</v>
      </c>
      <c r="R281" s="24">
        <f t="shared" si="92"/>
        <v>22619</v>
      </c>
      <c r="S281" s="24">
        <f t="shared" si="92"/>
        <v>19408</v>
      </c>
      <c r="T281" s="25">
        <f t="shared" si="92"/>
        <v>54344</v>
      </c>
      <c r="U281" s="24">
        <f t="shared" si="87"/>
        <v>180.00824402308325</v>
      </c>
    </row>
    <row r="282" spans="1:21" x14ac:dyDescent="0.2">
      <c r="A282" s="51" t="s">
        <v>241</v>
      </c>
      <c r="B282" s="58">
        <v>5842</v>
      </c>
      <c r="C282" s="24">
        <v>7314</v>
      </c>
      <c r="D282" s="24">
        <v>5842</v>
      </c>
      <c r="E282" s="59">
        <v>26591</v>
      </c>
      <c r="F282" s="24">
        <f t="shared" si="85"/>
        <v>355.16946251283804</v>
      </c>
      <c r="G282" s="58">
        <v>6128</v>
      </c>
      <c r="H282" s="24">
        <v>8648</v>
      </c>
      <c r="I282" s="24">
        <v>7273</v>
      </c>
      <c r="J282" s="59">
        <v>23838</v>
      </c>
      <c r="K282" s="24">
        <f t="shared" si="88"/>
        <v>227.76020899216277</v>
      </c>
      <c r="L282" s="24">
        <v>72</v>
      </c>
      <c r="M282" s="24">
        <v>1701</v>
      </c>
      <c r="N282" s="24">
        <v>72</v>
      </c>
      <c r="O282" s="25">
        <v>3607</v>
      </c>
      <c r="P282" s="24">
        <f t="shared" si="86"/>
        <v>4909.7222222222217</v>
      </c>
      <c r="Q282" s="24">
        <f t="shared" si="91"/>
        <v>6200</v>
      </c>
      <c r="R282" s="24">
        <f t="shared" si="92"/>
        <v>10349</v>
      </c>
      <c r="S282" s="24">
        <f t="shared" si="92"/>
        <v>7345</v>
      </c>
      <c r="T282" s="25">
        <f t="shared" si="92"/>
        <v>27445</v>
      </c>
      <c r="U282" s="24">
        <f t="shared" si="87"/>
        <v>273.65554799183116</v>
      </c>
    </row>
    <row r="283" spans="1:21" x14ac:dyDescent="0.2">
      <c r="A283" s="51" t="s">
        <v>242</v>
      </c>
      <c r="B283" s="58">
        <v>2729</v>
      </c>
      <c r="C283" s="24">
        <v>6805</v>
      </c>
      <c r="D283" s="24">
        <v>3802</v>
      </c>
      <c r="E283" s="59">
        <v>14891</v>
      </c>
      <c r="F283" s="24">
        <f t="shared" si="85"/>
        <v>291.66228300894267</v>
      </c>
      <c r="G283" s="58">
        <v>1176</v>
      </c>
      <c r="H283" s="24">
        <v>1054</v>
      </c>
      <c r="I283" s="24">
        <v>1804</v>
      </c>
      <c r="J283" s="59">
        <v>3371</v>
      </c>
      <c r="K283" s="24">
        <f t="shared" si="88"/>
        <v>86.86252771618625</v>
      </c>
      <c r="L283" s="24">
        <v>668</v>
      </c>
      <c r="M283" s="24">
        <v>3337</v>
      </c>
      <c r="N283" s="24">
        <v>1620</v>
      </c>
      <c r="O283" s="25">
        <v>13107</v>
      </c>
      <c r="P283" s="24">
        <f t="shared" si="86"/>
        <v>709.07407407407413</v>
      </c>
      <c r="Q283" s="24">
        <f t="shared" si="91"/>
        <v>1844</v>
      </c>
      <c r="R283" s="24">
        <f t="shared" si="92"/>
        <v>4391</v>
      </c>
      <c r="S283" s="24">
        <f t="shared" si="92"/>
        <v>3424</v>
      </c>
      <c r="T283" s="25">
        <f t="shared" si="92"/>
        <v>16478</v>
      </c>
      <c r="U283" s="24">
        <f t="shared" si="87"/>
        <v>381.25</v>
      </c>
    </row>
    <row r="284" spans="1:21" x14ac:dyDescent="0.2">
      <c r="A284" s="51" t="s">
        <v>243</v>
      </c>
      <c r="B284" s="58">
        <v>17870</v>
      </c>
      <c r="C284" s="24">
        <v>49245</v>
      </c>
      <c r="D284" s="24">
        <v>21105</v>
      </c>
      <c r="E284" s="59">
        <v>131611</v>
      </c>
      <c r="F284" s="24">
        <f t="shared" si="85"/>
        <v>523.60104240701264</v>
      </c>
      <c r="G284" s="58">
        <v>14218</v>
      </c>
      <c r="H284" s="24">
        <v>30233</v>
      </c>
      <c r="I284" s="24">
        <v>18264</v>
      </c>
      <c r="J284" s="59">
        <v>79576</v>
      </c>
      <c r="K284" s="24">
        <f t="shared" si="88"/>
        <v>335.69864213753829</v>
      </c>
      <c r="L284" s="24">
        <v>5219</v>
      </c>
      <c r="M284" s="24">
        <v>18015</v>
      </c>
      <c r="N284" s="24">
        <v>6141</v>
      </c>
      <c r="O284" s="25">
        <v>57187</v>
      </c>
      <c r="P284" s="24">
        <f t="shared" si="86"/>
        <v>831.23269825761281</v>
      </c>
      <c r="Q284" s="24">
        <f t="shared" si="91"/>
        <v>19437</v>
      </c>
      <c r="R284" s="24">
        <f t="shared" si="92"/>
        <v>48248</v>
      </c>
      <c r="S284" s="24">
        <f t="shared" si="92"/>
        <v>24405</v>
      </c>
      <c r="T284" s="25">
        <f t="shared" si="92"/>
        <v>136763</v>
      </c>
      <c r="U284" s="24">
        <f t="shared" si="87"/>
        <v>460.38926449498058</v>
      </c>
    </row>
    <row r="285" spans="1:21" x14ac:dyDescent="0.2">
      <c r="A285" s="50" t="s">
        <v>244</v>
      </c>
      <c r="B285" s="60">
        <v>56585</v>
      </c>
      <c r="C285" s="27">
        <v>114757</v>
      </c>
      <c r="D285" s="27">
        <v>70270</v>
      </c>
      <c r="E285" s="61">
        <v>306391</v>
      </c>
      <c r="F285" s="27">
        <f t="shared" si="85"/>
        <v>336.01963853707127</v>
      </c>
      <c r="G285" s="60">
        <v>46604</v>
      </c>
      <c r="H285" s="27">
        <v>67947</v>
      </c>
      <c r="I285" s="27">
        <v>58686</v>
      </c>
      <c r="J285" s="61">
        <v>169947</v>
      </c>
      <c r="K285" s="27">
        <f t="shared" si="88"/>
        <v>189.58695429915142</v>
      </c>
      <c r="L285" s="27">
        <v>15592</v>
      </c>
      <c r="M285" s="27">
        <v>46252</v>
      </c>
      <c r="N285" s="27">
        <v>27532</v>
      </c>
      <c r="O285" s="28">
        <v>158021</v>
      </c>
      <c r="P285" s="27">
        <f t="shared" si="86"/>
        <v>473.95394450094432</v>
      </c>
      <c r="Q285" s="27">
        <f t="shared" si="91"/>
        <v>62196</v>
      </c>
      <c r="R285" s="27">
        <f t="shared" si="92"/>
        <v>114199</v>
      </c>
      <c r="S285" s="27">
        <f t="shared" si="92"/>
        <v>86218</v>
      </c>
      <c r="T285" s="28">
        <f t="shared" si="92"/>
        <v>327968</v>
      </c>
      <c r="U285" s="27">
        <f t="shared" si="87"/>
        <v>280.39388526757756</v>
      </c>
    </row>
    <row r="286" spans="1:21" x14ac:dyDescent="0.2">
      <c r="A286" s="50" t="s">
        <v>245</v>
      </c>
      <c r="B286" s="62"/>
      <c r="C286" s="30"/>
      <c r="D286" s="30"/>
      <c r="E286" s="63"/>
      <c r="F286" s="30"/>
      <c r="G286" s="62"/>
      <c r="H286" s="30"/>
      <c r="I286" s="30"/>
      <c r="J286" s="63"/>
      <c r="K286" s="30"/>
      <c r="L286" s="30"/>
      <c r="M286" s="30"/>
      <c r="N286" s="30"/>
      <c r="O286" s="31"/>
      <c r="P286" s="30"/>
      <c r="Q286" s="30"/>
      <c r="R286" s="30"/>
      <c r="S286" s="30"/>
      <c r="T286" s="31"/>
      <c r="U286" s="30"/>
    </row>
    <row r="287" spans="1:21" x14ac:dyDescent="0.2">
      <c r="A287" s="51" t="s">
        <v>246</v>
      </c>
      <c r="B287" s="58">
        <v>6041</v>
      </c>
      <c r="C287" s="24">
        <v>7604</v>
      </c>
      <c r="D287" s="24">
        <v>8229</v>
      </c>
      <c r="E287" s="59">
        <v>26964</v>
      </c>
      <c r="F287" s="24">
        <f t="shared" si="85"/>
        <v>227.67043383157127</v>
      </c>
      <c r="G287" s="58">
        <v>6947</v>
      </c>
      <c r="H287" s="24">
        <v>4905</v>
      </c>
      <c r="I287" s="24">
        <v>8741</v>
      </c>
      <c r="J287" s="59">
        <v>12715</v>
      </c>
      <c r="K287" s="24">
        <f t="shared" si="88"/>
        <v>45.463905731609657</v>
      </c>
      <c r="L287" s="24">
        <v>1047</v>
      </c>
      <c r="M287" s="24">
        <v>3348</v>
      </c>
      <c r="N287" s="24">
        <v>1403</v>
      </c>
      <c r="O287" s="25">
        <v>11201</v>
      </c>
      <c r="P287" s="24">
        <f t="shared" si="86"/>
        <v>698.36065573770497</v>
      </c>
      <c r="Q287" s="24">
        <f t="shared" ref="Q287:Q292" si="93">L287+G287</f>
        <v>7994</v>
      </c>
      <c r="R287" s="24">
        <f t="shared" ref="R287:T292" si="94">H287+M287</f>
        <v>8253</v>
      </c>
      <c r="S287" s="24">
        <f t="shared" si="94"/>
        <v>10144</v>
      </c>
      <c r="T287" s="25">
        <f t="shared" si="94"/>
        <v>23916</v>
      </c>
      <c r="U287" s="24">
        <f t="shared" si="87"/>
        <v>135.76498422712936</v>
      </c>
    </row>
    <row r="288" spans="1:21" x14ac:dyDescent="0.2">
      <c r="A288" s="51" t="s">
        <v>247</v>
      </c>
      <c r="B288" s="58">
        <v>9</v>
      </c>
      <c r="C288" s="24">
        <v>0</v>
      </c>
      <c r="D288" s="24">
        <v>60</v>
      </c>
      <c r="E288" s="59">
        <v>120</v>
      </c>
      <c r="F288" s="24">
        <f t="shared" si="85"/>
        <v>100</v>
      </c>
      <c r="G288" s="58">
        <v>0</v>
      </c>
      <c r="H288" s="24">
        <v>0</v>
      </c>
      <c r="I288" s="24">
        <v>0</v>
      </c>
      <c r="J288" s="59">
        <v>0</v>
      </c>
      <c r="K288" s="24" t="s">
        <v>312</v>
      </c>
      <c r="L288" s="24">
        <v>30</v>
      </c>
      <c r="M288" s="24">
        <v>0</v>
      </c>
      <c r="N288" s="24">
        <v>30</v>
      </c>
      <c r="O288" s="25">
        <v>180</v>
      </c>
      <c r="P288" s="24">
        <f t="shared" si="86"/>
        <v>500</v>
      </c>
      <c r="Q288" s="24">
        <f t="shared" si="93"/>
        <v>30</v>
      </c>
      <c r="R288" s="24">
        <f t="shared" si="94"/>
        <v>0</v>
      </c>
      <c r="S288" s="24">
        <f t="shared" si="94"/>
        <v>30</v>
      </c>
      <c r="T288" s="25">
        <f t="shared" si="94"/>
        <v>180</v>
      </c>
      <c r="U288" s="24">
        <f t="shared" si="87"/>
        <v>500</v>
      </c>
    </row>
    <row r="289" spans="1:21" x14ac:dyDescent="0.2">
      <c r="A289" s="51" t="s">
        <v>248</v>
      </c>
      <c r="B289" s="58">
        <v>0</v>
      </c>
      <c r="C289" s="24">
        <v>0</v>
      </c>
      <c r="D289" s="24">
        <v>0</v>
      </c>
      <c r="E289" s="59">
        <v>0</v>
      </c>
      <c r="F289" s="24" t="s">
        <v>312</v>
      </c>
      <c r="G289" s="58">
        <v>1</v>
      </c>
      <c r="H289" s="24">
        <v>0</v>
      </c>
      <c r="I289" s="24">
        <v>1</v>
      </c>
      <c r="J289" s="59">
        <v>0</v>
      </c>
      <c r="K289" s="24">
        <f t="shared" si="88"/>
        <v>-100</v>
      </c>
      <c r="L289" s="24">
        <v>0</v>
      </c>
      <c r="M289" s="24">
        <v>0</v>
      </c>
      <c r="N289" s="24">
        <v>0</v>
      </c>
      <c r="O289" s="25">
        <v>0</v>
      </c>
      <c r="P289" s="24" t="s">
        <v>312</v>
      </c>
      <c r="Q289" s="24">
        <f t="shared" si="93"/>
        <v>1</v>
      </c>
      <c r="R289" s="24">
        <f t="shared" si="94"/>
        <v>0</v>
      </c>
      <c r="S289" s="24">
        <f t="shared" si="94"/>
        <v>1</v>
      </c>
      <c r="T289" s="25">
        <f t="shared" si="94"/>
        <v>0</v>
      </c>
      <c r="U289" s="24">
        <f t="shared" si="87"/>
        <v>-100</v>
      </c>
    </row>
    <row r="290" spans="1:21" x14ac:dyDescent="0.2">
      <c r="A290" s="51" t="s">
        <v>249</v>
      </c>
      <c r="B290" s="58">
        <v>1408</v>
      </c>
      <c r="C290" s="24">
        <v>1550</v>
      </c>
      <c r="D290" s="24">
        <v>1408</v>
      </c>
      <c r="E290" s="59">
        <v>5057</v>
      </c>
      <c r="F290" s="24">
        <f t="shared" si="85"/>
        <v>259.16193181818181</v>
      </c>
      <c r="G290" s="58">
        <v>0</v>
      </c>
      <c r="H290" s="24">
        <v>562</v>
      </c>
      <c r="I290" s="24">
        <v>0</v>
      </c>
      <c r="J290" s="59">
        <v>884</v>
      </c>
      <c r="K290" s="24" t="s">
        <v>312</v>
      </c>
      <c r="L290" s="24">
        <v>648</v>
      </c>
      <c r="M290" s="24">
        <v>2442</v>
      </c>
      <c r="N290" s="24">
        <v>792</v>
      </c>
      <c r="O290" s="25">
        <v>4662</v>
      </c>
      <c r="P290" s="24">
        <f t="shared" si="86"/>
        <v>488.63636363636368</v>
      </c>
      <c r="Q290" s="24">
        <f t="shared" si="93"/>
        <v>648</v>
      </c>
      <c r="R290" s="24">
        <f t="shared" si="94"/>
        <v>3004</v>
      </c>
      <c r="S290" s="24">
        <f t="shared" si="94"/>
        <v>792</v>
      </c>
      <c r="T290" s="25">
        <f t="shared" si="94"/>
        <v>5546</v>
      </c>
      <c r="U290" s="24">
        <f t="shared" si="87"/>
        <v>600.25252525252529</v>
      </c>
    </row>
    <row r="291" spans="1:21" x14ac:dyDescent="0.2">
      <c r="A291" s="51" t="s">
        <v>250</v>
      </c>
      <c r="B291" s="58">
        <v>480</v>
      </c>
      <c r="C291" s="24">
        <v>2766</v>
      </c>
      <c r="D291" s="24">
        <v>516</v>
      </c>
      <c r="E291" s="59">
        <v>3532</v>
      </c>
      <c r="F291" s="24">
        <f t="shared" si="85"/>
        <v>584.49612403100775</v>
      </c>
      <c r="G291" s="58">
        <v>303</v>
      </c>
      <c r="H291" s="24">
        <v>42</v>
      </c>
      <c r="I291" s="24">
        <v>305</v>
      </c>
      <c r="J291" s="59">
        <v>195</v>
      </c>
      <c r="K291" s="24">
        <f t="shared" si="88"/>
        <v>-36.065573770491802</v>
      </c>
      <c r="L291" s="24">
        <v>210</v>
      </c>
      <c r="M291" s="24">
        <v>827</v>
      </c>
      <c r="N291" s="24">
        <v>428</v>
      </c>
      <c r="O291" s="25">
        <v>2235</v>
      </c>
      <c r="P291" s="24">
        <f t="shared" si="86"/>
        <v>422.196261682243</v>
      </c>
      <c r="Q291" s="24">
        <f t="shared" si="93"/>
        <v>513</v>
      </c>
      <c r="R291" s="24">
        <f t="shared" si="94"/>
        <v>869</v>
      </c>
      <c r="S291" s="24">
        <f t="shared" si="94"/>
        <v>733</v>
      </c>
      <c r="T291" s="25">
        <f t="shared" si="94"/>
        <v>2430</v>
      </c>
      <c r="U291" s="24">
        <f t="shared" si="87"/>
        <v>231.51432469304228</v>
      </c>
    </row>
    <row r="292" spans="1:21" x14ac:dyDescent="0.2">
      <c r="A292" s="50" t="s">
        <v>251</v>
      </c>
      <c r="B292" s="60">
        <v>7938</v>
      </c>
      <c r="C292" s="27">
        <v>11920</v>
      </c>
      <c r="D292" s="27">
        <v>10213</v>
      </c>
      <c r="E292" s="61">
        <v>35673</v>
      </c>
      <c r="F292" s="27">
        <f t="shared" si="85"/>
        <v>249.29012043474006</v>
      </c>
      <c r="G292" s="60">
        <v>7251</v>
      </c>
      <c r="H292" s="27">
        <v>5509</v>
      </c>
      <c r="I292" s="27">
        <v>9047</v>
      </c>
      <c r="J292" s="61">
        <v>13794</v>
      </c>
      <c r="K292" s="27">
        <f t="shared" si="88"/>
        <v>52.470432187465455</v>
      </c>
      <c r="L292" s="27">
        <v>1935</v>
      </c>
      <c r="M292" s="27">
        <v>6617</v>
      </c>
      <c r="N292" s="27">
        <v>2653</v>
      </c>
      <c r="O292" s="28">
        <v>18278</v>
      </c>
      <c r="P292" s="27">
        <f t="shared" si="86"/>
        <v>588.95589898228422</v>
      </c>
      <c r="Q292" s="27">
        <f t="shared" si="93"/>
        <v>9186</v>
      </c>
      <c r="R292" s="27">
        <f t="shared" si="94"/>
        <v>12126</v>
      </c>
      <c r="S292" s="27">
        <f t="shared" si="94"/>
        <v>11700</v>
      </c>
      <c r="T292" s="28">
        <f t="shared" si="94"/>
        <v>32072</v>
      </c>
      <c r="U292" s="27">
        <f t="shared" si="87"/>
        <v>174.11965811965814</v>
      </c>
    </row>
    <row r="293" spans="1:21" x14ac:dyDescent="0.2">
      <c r="A293" s="50" t="s">
        <v>252</v>
      </c>
      <c r="B293" s="62"/>
      <c r="C293" s="30"/>
      <c r="D293" s="30"/>
      <c r="E293" s="63"/>
      <c r="F293" s="30"/>
      <c r="G293" s="62"/>
      <c r="H293" s="30"/>
      <c r="I293" s="30"/>
      <c r="J293" s="63"/>
      <c r="K293" s="30"/>
      <c r="L293" s="30"/>
      <c r="M293" s="30"/>
      <c r="N293" s="30"/>
      <c r="O293" s="31"/>
      <c r="P293" s="30"/>
      <c r="Q293" s="30"/>
      <c r="R293" s="30"/>
      <c r="S293" s="30"/>
      <c r="T293" s="31"/>
      <c r="U293" s="30"/>
    </row>
    <row r="294" spans="1:21" x14ac:dyDescent="0.2">
      <c r="A294" s="51" t="s">
        <v>253</v>
      </c>
      <c r="B294" s="58">
        <v>0</v>
      </c>
      <c r="C294" s="24">
        <v>2441</v>
      </c>
      <c r="D294" s="24">
        <v>0</v>
      </c>
      <c r="E294" s="59">
        <v>6649</v>
      </c>
      <c r="F294" s="24" t="s">
        <v>312</v>
      </c>
      <c r="G294" s="58">
        <v>0</v>
      </c>
      <c r="H294" s="24">
        <v>1853</v>
      </c>
      <c r="I294" s="24">
        <v>0</v>
      </c>
      <c r="J294" s="59">
        <v>5259</v>
      </c>
      <c r="K294" s="24" t="s">
        <v>312</v>
      </c>
      <c r="L294" s="24">
        <v>0</v>
      </c>
      <c r="M294" s="24">
        <v>318</v>
      </c>
      <c r="N294" s="24">
        <v>0</v>
      </c>
      <c r="O294" s="25">
        <v>1530</v>
      </c>
      <c r="P294" s="24" t="s">
        <v>312</v>
      </c>
      <c r="Q294" s="24">
        <f>L294+G294</f>
        <v>0</v>
      </c>
      <c r="R294" s="24">
        <f t="shared" ref="R294:T298" si="95">H294+M294</f>
        <v>2171</v>
      </c>
      <c r="S294" s="24">
        <f t="shared" si="95"/>
        <v>0</v>
      </c>
      <c r="T294" s="25">
        <f t="shared" si="95"/>
        <v>6789</v>
      </c>
      <c r="U294" s="24" t="s">
        <v>312</v>
      </c>
    </row>
    <row r="295" spans="1:21" x14ac:dyDescent="0.2">
      <c r="A295" s="51" t="s">
        <v>254</v>
      </c>
      <c r="B295" s="58">
        <v>0</v>
      </c>
      <c r="C295" s="24">
        <v>248</v>
      </c>
      <c r="D295" s="24">
        <v>0</v>
      </c>
      <c r="E295" s="59">
        <v>577</v>
      </c>
      <c r="F295" s="24" t="s">
        <v>312</v>
      </c>
      <c r="G295" s="58">
        <v>0</v>
      </c>
      <c r="H295" s="24">
        <v>258</v>
      </c>
      <c r="I295" s="24">
        <v>0</v>
      </c>
      <c r="J295" s="59">
        <v>377</v>
      </c>
      <c r="K295" s="24" t="s">
        <v>312</v>
      </c>
      <c r="L295" s="24">
        <v>0</v>
      </c>
      <c r="M295" s="24">
        <v>0</v>
      </c>
      <c r="N295" s="24">
        <v>0</v>
      </c>
      <c r="O295" s="25">
        <v>0</v>
      </c>
      <c r="P295" s="24" t="s">
        <v>312</v>
      </c>
      <c r="Q295" s="24">
        <f>L295+G295</f>
        <v>0</v>
      </c>
      <c r="R295" s="24">
        <f t="shared" si="95"/>
        <v>258</v>
      </c>
      <c r="S295" s="24">
        <f t="shared" si="95"/>
        <v>0</v>
      </c>
      <c r="T295" s="25">
        <f t="shared" si="95"/>
        <v>377</v>
      </c>
      <c r="U295" s="24" t="s">
        <v>312</v>
      </c>
    </row>
    <row r="296" spans="1:21" x14ac:dyDescent="0.2">
      <c r="A296" s="51" t="s">
        <v>255</v>
      </c>
      <c r="B296" s="58">
        <v>29910</v>
      </c>
      <c r="C296" s="24">
        <v>38337</v>
      </c>
      <c r="D296" s="24">
        <v>40029</v>
      </c>
      <c r="E296" s="59">
        <v>110382</v>
      </c>
      <c r="F296" s="24">
        <f t="shared" si="85"/>
        <v>175.75507756876266</v>
      </c>
      <c r="G296" s="58">
        <v>34865</v>
      </c>
      <c r="H296" s="24">
        <v>34601</v>
      </c>
      <c r="I296" s="24">
        <v>52366</v>
      </c>
      <c r="J296" s="59">
        <v>98565</v>
      </c>
      <c r="K296" s="24">
        <f t="shared" si="88"/>
        <v>88.223274643852875</v>
      </c>
      <c r="L296" s="24">
        <v>25</v>
      </c>
      <c r="M296" s="24">
        <v>2657</v>
      </c>
      <c r="N296" s="24">
        <v>67</v>
      </c>
      <c r="O296" s="25">
        <v>7988</v>
      </c>
      <c r="P296" s="24">
        <f t="shared" si="86"/>
        <v>11822.388059701492</v>
      </c>
      <c r="Q296" s="24">
        <f>L296+G296</f>
        <v>34890</v>
      </c>
      <c r="R296" s="24">
        <f t="shared" si="95"/>
        <v>37258</v>
      </c>
      <c r="S296" s="24">
        <f t="shared" si="95"/>
        <v>52433</v>
      </c>
      <c r="T296" s="25">
        <f t="shared" si="95"/>
        <v>106553</v>
      </c>
      <c r="U296" s="24">
        <f t="shared" si="87"/>
        <v>103.21743939885187</v>
      </c>
    </row>
    <row r="297" spans="1:21" x14ac:dyDescent="0.2">
      <c r="A297" s="51" t="s">
        <v>256</v>
      </c>
      <c r="B297" s="58">
        <v>1482</v>
      </c>
      <c r="C297" s="24">
        <v>1708</v>
      </c>
      <c r="D297" s="24">
        <v>2169</v>
      </c>
      <c r="E297" s="59">
        <v>5585</v>
      </c>
      <c r="F297" s="24">
        <f t="shared" si="85"/>
        <v>157.4919317657907</v>
      </c>
      <c r="G297" s="58">
        <v>321</v>
      </c>
      <c r="H297" s="24">
        <v>315</v>
      </c>
      <c r="I297" s="24">
        <v>321</v>
      </c>
      <c r="J297" s="59">
        <v>1056</v>
      </c>
      <c r="K297" s="24">
        <f t="shared" si="88"/>
        <v>228.97196261682242</v>
      </c>
      <c r="L297" s="24">
        <v>1094</v>
      </c>
      <c r="M297" s="24">
        <v>876</v>
      </c>
      <c r="N297" s="24">
        <v>1810</v>
      </c>
      <c r="O297" s="25">
        <v>2162</v>
      </c>
      <c r="P297" s="24">
        <f t="shared" si="86"/>
        <v>19.447513812154696</v>
      </c>
      <c r="Q297" s="24">
        <f>L297+G297</f>
        <v>1415</v>
      </c>
      <c r="R297" s="24">
        <f t="shared" si="95"/>
        <v>1191</v>
      </c>
      <c r="S297" s="24">
        <f t="shared" si="95"/>
        <v>2131</v>
      </c>
      <c r="T297" s="25">
        <f t="shared" si="95"/>
        <v>3218</v>
      </c>
      <c r="U297" s="24">
        <f t="shared" si="87"/>
        <v>51.008916001877061</v>
      </c>
    </row>
    <row r="298" spans="1:21" x14ac:dyDescent="0.2">
      <c r="A298" s="50" t="s">
        <v>257</v>
      </c>
      <c r="B298" s="60">
        <v>31392</v>
      </c>
      <c r="C298" s="27">
        <v>42734</v>
      </c>
      <c r="D298" s="27">
        <v>42198</v>
      </c>
      <c r="E298" s="61">
        <v>123193</v>
      </c>
      <c r="F298" s="27">
        <f t="shared" si="85"/>
        <v>191.94037632115266</v>
      </c>
      <c r="G298" s="60">
        <v>35186</v>
      </c>
      <c r="H298" s="27">
        <v>37027</v>
      </c>
      <c r="I298" s="27">
        <v>52687</v>
      </c>
      <c r="J298" s="61">
        <v>105257</v>
      </c>
      <c r="K298" s="27">
        <f t="shared" si="88"/>
        <v>99.777933835671035</v>
      </c>
      <c r="L298" s="27">
        <v>1119</v>
      </c>
      <c r="M298" s="27">
        <v>3851</v>
      </c>
      <c r="N298" s="27">
        <v>1877</v>
      </c>
      <c r="O298" s="28">
        <v>11680</v>
      </c>
      <c r="P298" s="27">
        <f t="shared" si="86"/>
        <v>522.2695791156101</v>
      </c>
      <c r="Q298" s="27">
        <f>L298+G298</f>
        <v>36305</v>
      </c>
      <c r="R298" s="27">
        <f t="shared" si="95"/>
        <v>40878</v>
      </c>
      <c r="S298" s="27">
        <f t="shared" si="95"/>
        <v>54564</v>
      </c>
      <c r="T298" s="28">
        <f t="shared" si="95"/>
        <v>116937</v>
      </c>
      <c r="U298" s="27">
        <f t="shared" si="87"/>
        <v>114.31163404442491</v>
      </c>
    </row>
    <row r="299" spans="1:21" x14ac:dyDescent="0.2">
      <c r="A299" s="50" t="s">
        <v>258</v>
      </c>
      <c r="B299" s="62"/>
      <c r="C299" s="30"/>
      <c r="D299" s="30"/>
      <c r="E299" s="63"/>
      <c r="F299" s="30"/>
      <c r="G299" s="62"/>
      <c r="H299" s="30"/>
      <c r="I299" s="30"/>
      <c r="J299" s="63"/>
      <c r="K299" s="30"/>
      <c r="L299" s="30"/>
      <c r="M299" s="30"/>
      <c r="N299" s="30"/>
      <c r="O299" s="31"/>
      <c r="P299" s="30"/>
      <c r="Q299" s="30"/>
      <c r="R299" s="30"/>
      <c r="S299" s="30"/>
      <c r="T299" s="31"/>
      <c r="U299" s="30"/>
    </row>
    <row r="300" spans="1:21" x14ac:dyDescent="0.2">
      <c r="A300" s="51" t="s">
        <v>259</v>
      </c>
      <c r="B300" s="58">
        <v>6679</v>
      </c>
      <c r="C300" s="24">
        <v>6928</v>
      </c>
      <c r="D300" s="24">
        <v>8945</v>
      </c>
      <c r="E300" s="59">
        <v>22891</v>
      </c>
      <c r="F300" s="24">
        <f t="shared" si="85"/>
        <v>155.90832867523756</v>
      </c>
      <c r="G300" s="58">
        <v>833</v>
      </c>
      <c r="H300" s="24">
        <v>779</v>
      </c>
      <c r="I300" s="24">
        <v>924</v>
      </c>
      <c r="J300" s="59">
        <v>2432</v>
      </c>
      <c r="K300" s="24">
        <f t="shared" si="88"/>
        <v>163.2034632034632</v>
      </c>
      <c r="L300" s="24">
        <v>6245</v>
      </c>
      <c r="M300" s="24">
        <v>7306</v>
      </c>
      <c r="N300" s="24">
        <v>10385</v>
      </c>
      <c r="O300" s="25">
        <v>23224</v>
      </c>
      <c r="P300" s="24">
        <f t="shared" si="86"/>
        <v>123.63023591718824</v>
      </c>
      <c r="Q300" s="24">
        <f>L300+G300</f>
        <v>7078</v>
      </c>
      <c r="R300" s="24">
        <f t="shared" ref="R300:T303" si="96">H300+M300</f>
        <v>8085</v>
      </c>
      <c r="S300" s="24">
        <f t="shared" si="96"/>
        <v>11309</v>
      </c>
      <c r="T300" s="25">
        <f t="shared" si="96"/>
        <v>25656</v>
      </c>
      <c r="U300" s="24">
        <f t="shared" si="87"/>
        <v>126.863559996463</v>
      </c>
    </row>
    <row r="301" spans="1:21" x14ac:dyDescent="0.2">
      <c r="A301" s="51" t="s">
        <v>260</v>
      </c>
      <c r="B301" s="58">
        <v>0</v>
      </c>
      <c r="C301" s="24">
        <v>1</v>
      </c>
      <c r="D301" s="24">
        <v>0</v>
      </c>
      <c r="E301" s="59">
        <v>20</v>
      </c>
      <c r="F301" s="24" t="s">
        <v>312</v>
      </c>
      <c r="G301" s="58">
        <v>0</v>
      </c>
      <c r="H301" s="24">
        <v>17</v>
      </c>
      <c r="I301" s="24">
        <v>0</v>
      </c>
      <c r="J301" s="59">
        <v>22</v>
      </c>
      <c r="K301" s="24" t="s">
        <v>312</v>
      </c>
      <c r="L301" s="24">
        <v>0</v>
      </c>
      <c r="M301" s="24">
        <v>0</v>
      </c>
      <c r="N301" s="24">
        <v>0</v>
      </c>
      <c r="O301" s="25">
        <v>0</v>
      </c>
      <c r="P301" s="24" t="s">
        <v>312</v>
      </c>
      <c r="Q301" s="24">
        <f>L301+G301</f>
        <v>0</v>
      </c>
      <c r="R301" s="24">
        <f t="shared" si="96"/>
        <v>17</v>
      </c>
      <c r="S301" s="24">
        <f t="shared" si="96"/>
        <v>0</v>
      </c>
      <c r="T301" s="25">
        <f t="shared" si="96"/>
        <v>22</v>
      </c>
      <c r="U301" s="24" t="s">
        <v>312</v>
      </c>
    </row>
    <row r="302" spans="1:21" x14ac:dyDescent="0.2">
      <c r="A302" s="51" t="s">
        <v>261</v>
      </c>
      <c r="B302" s="58">
        <v>1122</v>
      </c>
      <c r="C302" s="24">
        <v>3060</v>
      </c>
      <c r="D302" s="24">
        <v>1514</v>
      </c>
      <c r="E302" s="59">
        <v>8749</v>
      </c>
      <c r="F302" s="24">
        <f t="shared" si="85"/>
        <v>477.8731836195509</v>
      </c>
      <c r="G302" s="58">
        <v>835</v>
      </c>
      <c r="H302" s="24">
        <v>684</v>
      </c>
      <c r="I302" s="24">
        <v>1401</v>
      </c>
      <c r="J302" s="59">
        <v>3962</v>
      </c>
      <c r="K302" s="24">
        <f t="shared" si="88"/>
        <v>182.79800142755175</v>
      </c>
      <c r="L302" s="24">
        <v>379</v>
      </c>
      <c r="M302" s="24">
        <v>2162</v>
      </c>
      <c r="N302" s="24">
        <v>719</v>
      </c>
      <c r="O302" s="25">
        <v>5613</v>
      </c>
      <c r="P302" s="24">
        <f t="shared" si="86"/>
        <v>680.6675938803894</v>
      </c>
      <c r="Q302" s="24">
        <f>L302+G302</f>
        <v>1214</v>
      </c>
      <c r="R302" s="24">
        <f t="shared" si="96"/>
        <v>2846</v>
      </c>
      <c r="S302" s="24">
        <f t="shared" si="96"/>
        <v>2120</v>
      </c>
      <c r="T302" s="25">
        <f t="shared" si="96"/>
        <v>9575</v>
      </c>
      <c r="U302" s="24">
        <f t="shared" si="87"/>
        <v>351.65094339622641</v>
      </c>
    </row>
    <row r="303" spans="1:21" x14ac:dyDescent="0.2">
      <c r="A303" s="50" t="s">
        <v>262</v>
      </c>
      <c r="B303" s="60">
        <v>7801</v>
      </c>
      <c r="C303" s="27">
        <v>9989</v>
      </c>
      <c r="D303" s="27">
        <v>10459</v>
      </c>
      <c r="E303" s="61">
        <v>31660</v>
      </c>
      <c r="F303" s="27">
        <f t="shared" si="85"/>
        <v>202.70580361411223</v>
      </c>
      <c r="G303" s="60">
        <v>1668</v>
      </c>
      <c r="H303" s="27">
        <v>1480</v>
      </c>
      <c r="I303" s="27">
        <v>2325</v>
      </c>
      <c r="J303" s="61">
        <v>6416</v>
      </c>
      <c r="K303" s="27">
        <f t="shared" si="88"/>
        <v>175.95698924731181</v>
      </c>
      <c r="L303" s="27">
        <v>6624</v>
      </c>
      <c r="M303" s="27">
        <v>9468</v>
      </c>
      <c r="N303" s="27">
        <v>11104</v>
      </c>
      <c r="O303" s="28">
        <v>28837</v>
      </c>
      <c r="P303" s="27">
        <f t="shared" si="86"/>
        <v>159.69920749279538</v>
      </c>
      <c r="Q303" s="27">
        <f>L303+G303</f>
        <v>8292</v>
      </c>
      <c r="R303" s="27">
        <f t="shared" si="96"/>
        <v>10948</v>
      </c>
      <c r="S303" s="27">
        <f t="shared" si="96"/>
        <v>13429</v>
      </c>
      <c r="T303" s="28">
        <f t="shared" si="96"/>
        <v>35253</v>
      </c>
      <c r="U303" s="27">
        <f t="shared" si="87"/>
        <v>162.51396232035148</v>
      </c>
    </row>
    <row r="304" spans="1:21" x14ac:dyDescent="0.2">
      <c r="A304" s="50" t="s">
        <v>263</v>
      </c>
      <c r="B304" s="62"/>
      <c r="C304" s="30"/>
      <c r="D304" s="30"/>
      <c r="E304" s="63"/>
      <c r="F304" s="30"/>
      <c r="G304" s="62"/>
      <c r="H304" s="30"/>
      <c r="I304" s="30"/>
      <c r="J304" s="63"/>
      <c r="K304" s="30"/>
      <c r="L304" s="30"/>
      <c r="M304" s="30"/>
      <c r="N304" s="30"/>
      <c r="O304" s="31"/>
      <c r="P304" s="30"/>
      <c r="Q304" s="30"/>
      <c r="R304" s="30"/>
      <c r="S304" s="30"/>
      <c r="T304" s="31"/>
      <c r="U304" s="30"/>
    </row>
    <row r="305" spans="1:21" x14ac:dyDescent="0.2">
      <c r="A305" s="51" t="s">
        <v>264</v>
      </c>
      <c r="B305" s="58">
        <v>144</v>
      </c>
      <c r="C305" s="24" t="s">
        <v>307</v>
      </c>
      <c r="D305" s="24">
        <v>264</v>
      </c>
      <c r="E305" s="59" t="s">
        <v>307</v>
      </c>
      <c r="F305" s="24" t="s">
        <v>307</v>
      </c>
      <c r="G305" s="58">
        <v>58</v>
      </c>
      <c r="H305" s="24" t="s">
        <v>307</v>
      </c>
      <c r="I305" s="24">
        <v>73</v>
      </c>
      <c r="J305" s="59" t="s">
        <v>307</v>
      </c>
      <c r="K305" s="24" t="s">
        <v>307</v>
      </c>
      <c r="L305" s="24">
        <v>112</v>
      </c>
      <c r="M305" s="24" t="s">
        <v>307</v>
      </c>
      <c r="N305" s="24">
        <v>229</v>
      </c>
      <c r="O305" s="25" t="s">
        <v>307</v>
      </c>
      <c r="P305" s="24" t="s">
        <v>307</v>
      </c>
      <c r="Q305" s="24">
        <f t="shared" ref="Q305:Q311" si="97">L305+G305</f>
        <v>170</v>
      </c>
      <c r="R305" s="24" t="s">
        <v>307</v>
      </c>
      <c r="S305" s="24">
        <f t="shared" ref="S305:S311" si="98">I305+N305</f>
        <v>302</v>
      </c>
      <c r="T305" s="25" t="s">
        <v>307</v>
      </c>
      <c r="U305" s="24" t="s">
        <v>307</v>
      </c>
    </row>
    <row r="306" spans="1:21" x14ac:dyDescent="0.2">
      <c r="A306" s="51" t="s">
        <v>265</v>
      </c>
      <c r="B306" s="58">
        <v>0</v>
      </c>
      <c r="C306" s="24">
        <v>10</v>
      </c>
      <c r="D306" s="24">
        <v>0</v>
      </c>
      <c r="E306" s="59">
        <v>53</v>
      </c>
      <c r="F306" s="24" t="s">
        <v>312</v>
      </c>
      <c r="G306" s="58">
        <v>0</v>
      </c>
      <c r="H306" s="24">
        <v>18</v>
      </c>
      <c r="I306" s="24">
        <v>0</v>
      </c>
      <c r="J306" s="59">
        <v>58</v>
      </c>
      <c r="K306" s="24" t="s">
        <v>312</v>
      </c>
      <c r="L306" s="24">
        <v>0</v>
      </c>
      <c r="M306" s="24">
        <v>0</v>
      </c>
      <c r="N306" s="24">
        <v>0</v>
      </c>
      <c r="O306" s="25">
        <v>0</v>
      </c>
      <c r="P306" s="24" t="s">
        <v>312</v>
      </c>
      <c r="Q306" s="24">
        <f t="shared" si="97"/>
        <v>0</v>
      </c>
      <c r="R306" s="24">
        <f t="shared" ref="R306:R311" si="99">H306+M306</f>
        <v>18</v>
      </c>
      <c r="S306" s="24">
        <f t="shared" si="98"/>
        <v>0</v>
      </c>
      <c r="T306" s="25">
        <f t="shared" ref="T306:T311" si="100">J306+O306</f>
        <v>58</v>
      </c>
      <c r="U306" s="24" t="s">
        <v>312</v>
      </c>
    </row>
    <row r="307" spans="1:21" x14ac:dyDescent="0.2">
      <c r="A307" s="51" t="s">
        <v>266</v>
      </c>
      <c r="B307" s="58">
        <v>0</v>
      </c>
      <c r="C307" s="24">
        <v>69</v>
      </c>
      <c r="D307" s="24">
        <v>59</v>
      </c>
      <c r="E307" s="59">
        <v>114</v>
      </c>
      <c r="F307" s="24">
        <f t="shared" si="85"/>
        <v>93.220338983050837</v>
      </c>
      <c r="G307" s="58">
        <v>30</v>
      </c>
      <c r="H307" s="24">
        <v>32</v>
      </c>
      <c r="I307" s="24">
        <v>53</v>
      </c>
      <c r="J307" s="59">
        <v>74</v>
      </c>
      <c r="K307" s="24">
        <f t="shared" si="88"/>
        <v>39.622641509433961</v>
      </c>
      <c r="L307" s="24">
        <v>0</v>
      </c>
      <c r="M307" s="24">
        <v>0</v>
      </c>
      <c r="N307" s="24">
        <v>0</v>
      </c>
      <c r="O307" s="25">
        <v>0</v>
      </c>
      <c r="P307" s="24" t="s">
        <v>312</v>
      </c>
      <c r="Q307" s="24">
        <f t="shared" si="97"/>
        <v>30</v>
      </c>
      <c r="R307" s="24">
        <f t="shared" si="99"/>
        <v>32</v>
      </c>
      <c r="S307" s="24">
        <f t="shared" si="98"/>
        <v>53</v>
      </c>
      <c r="T307" s="25">
        <f t="shared" si="100"/>
        <v>74</v>
      </c>
      <c r="U307" s="24">
        <f t="shared" si="87"/>
        <v>39.622641509433961</v>
      </c>
    </row>
    <row r="308" spans="1:21" x14ac:dyDescent="0.2">
      <c r="A308" s="51" t="s">
        <v>267</v>
      </c>
      <c r="B308" s="58">
        <v>1624</v>
      </c>
      <c r="C308" s="24">
        <v>3256</v>
      </c>
      <c r="D308" s="24">
        <v>2196</v>
      </c>
      <c r="E308" s="59">
        <v>8060</v>
      </c>
      <c r="F308" s="24">
        <f t="shared" si="85"/>
        <v>267.03096539162112</v>
      </c>
      <c r="G308" s="58">
        <v>810</v>
      </c>
      <c r="H308" s="24">
        <v>530</v>
      </c>
      <c r="I308" s="24">
        <v>1172</v>
      </c>
      <c r="J308" s="59">
        <v>2150</v>
      </c>
      <c r="K308" s="24">
        <f t="shared" si="88"/>
        <v>83.447098976109217</v>
      </c>
      <c r="L308" s="24">
        <v>1151</v>
      </c>
      <c r="M308" s="24">
        <v>2414</v>
      </c>
      <c r="N308" s="24">
        <v>1544</v>
      </c>
      <c r="O308" s="25">
        <v>5362</v>
      </c>
      <c r="P308" s="24">
        <f t="shared" si="86"/>
        <v>247.27979274611397</v>
      </c>
      <c r="Q308" s="24">
        <f t="shared" si="97"/>
        <v>1961</v>
      </c>
      <c r="R308" s="24">
        <f t="shared" si="99"/>
        <v>2944</v>
      </c>
      <c r="S308" s="24">
        <f t="shared" si="98"/>
        <v>2716</v>
      </c>
      <c r="T308" s="25">
        <f t="shared" si="100"/>
        <v>7512</v>
      </c>
      <c r="U308" s="24">
        <f t="shared" si="87"/>
        <v>176.58321060382914</v>
      </c>
    </row>
    <row r="309" spans="1:21" x14ac:dyDescent="0.2">
      <c r="A309" s="51" t="s">
        <v>268</v>
      </c>
      <c r="B309" s="58">
        <v>0</v>
      </c>
      <c r="C309" s="24">
        <v>1</v>
      </c>
      <c r="D309" s="24">
        <v>0</v>
      </c>
      <c r="E309" s="59">
        <v>28</v>
      </c>
      <c r="F309" s="24" t="s">
        <v>312</v>
      </c>
      <c r="G309" s="58">
        <v>0</v>
      </c>
      <c r="H309" s="24">
        <v>9</v>
      </c>
      <c r="I309" s="24">
        <v>0</v>
      </c>
      <c r="J309" s="59">
        <v>30</v>
      </c>
      <c r="K309" s="24" t="s">
        <v>312</v>
      </c>
      <c r="L309" s="24">
        <v>0</v>
      </c>
      <c r="M309" s="24">
        <v>0</v>
      </c>
      <c r="N309" s="24">
        <v>0</v>
      </c>
      <c r="O309" s="25">
        <v>0</v>
      </c>
      <c r="P309" s="24" t="s">
        <v>312</v>
      </c>
      <c r="Q309" s="24">
        <f t="shared" si="97"/>
        <v>0</v>
      </c>
      <c r="R309" s="24">
        <f t="shared" si="99"/>
        <v>9</v>
      </c>
      <c r="S309" s="24">
        <f t="shared" si="98"/>
        <v>0</v>
      </c>
      <c r="T309" s="25">
        <f t="shared" si="100"/>
        <v>30</v>
      </c>
      <c r="U309" s="24" t="s">
        <v>312</v>
      </c>
    </row>
    <row r="310" spans="1:21" x14ac:dyDescent="0.2">
      <c r="A310" s="51" t="s">
        <v>269</v>
      </c>
      <c r="B310" s="58">
        <v>21</v>
      </c>
      <c r="C310" s="24">
        <v>53</v>
      </c>
      <c r="D310" s="24">
        <v>46</v>
      </c>
      <c r="E310" s="59">
        <v>169</v>
      </c>
      <c r="F310" s="24">
        <f t="shared" si="85"/>
        <v>267.39130434782606</v>
      </c>
      <c r="G310" s="58">
        <v>21</v>
      </c>
      <c r="H310" s="24">
        <v>53</v>
      </c>
      <c r="I310" s="24">
        <v>46</v>
      </c>
      <c r="J310" s="59">
        <v>169</v>
      </c>
      <c r="K310" s="24">
        <f t="shared" si="88"/>
        <v>267.39130434782606</v>
      </c>
      <c r="L310" s="24">
        <v>0</v>
      </c>
      <c r="M310" s="24">
        <v>0</v>
      </c>
      <c r="N310" s="24">
        <v>0</v>
      </c>
      <c r="O310" s="25">
        <v>0</v>
      </c>
      <c r="P310" s="24" t="s">
        <v>312</v>
      </c>
      <c r="Q310" s="24">
        <f t="shared" si="97"/>
        <v>21</v>
      </c>
      <c r="R310" s="24">
        <f t="shared" si="99"/>
        <v>53</v>
      </c>
      <c r="S310" s="24">
        <f t="shared" si="98"/>
        <v>46</v>
      </c>
      <c r="T310" s="25">
        <f t="shared" si="100"/>
        <v>169</v>
      </c>
      <c r="U310" s="24">
        <f t="shared" si="87"/>
        <v>267.39130434782606</v>
      </c>
    </row>
    <row r="311" spans="1:21" x14ac:dyDescent="0.2">
      <c r="A311" s="50" t="s">
        <v>270</v>
      </c>
      <c r="B311" s="60">
        <v>1789</v>
      </c>
      <c r="C311" s="27">
        <v>3389</v>
      </c>
      <c r="D311" s="27">
        <v>2565</v>
      </c>
      <c r="E311" s="61">
        <v>8424</v>
      </c>
      <c r="F311" s="27">
        <f t="shared" si="85"/>
        <v>228.42105263157896</v>
      </c>
      <c r="G311" s="60">
        <v>919</v>
      </c>
      <c r="H311" s="27">
        <v>642</v>
      </c>
      <c r="I311" s="27">
        <v>1344</v>
      </c>
      <c r="J311" s="61">
        <v>2481</v>
      </c>
      <c r="K311" s="27">
        <f t="shared" si="88"/>
        <v>84.598214285714292</v>
      </c>
      <c r="L311" s="27">
        <v>1263</v>
      </c>
      <c r="M311" s="27">
        <v>2414</v>
      </c>
      <c r="N311" s="27">
        <v>1773</v>
      </c>
      <c r="O311" s="28">
        <v>5362</v>
      </c>
      <c r="P311" s="27">
        <f t="shared" si="86"/>
        <v>202.42526790750142</v>
      </c>
      <c r="Q311" s="27">
        <f t="shared" si="97"/>
        <v>2182</v>
      </c>
      <c r="R311" s="27">
        <f t="shared" si="99"/>
        <v>3056</v>
      </c>
      <c r="S311" s="27">
        <f t="shared" si="98"/>
        <v>3117</v>
      </c>
      <c r="T311" s="28">
        <f t="shared" si="100"/>
        <v>7843</v>
      </c>
      <c r="U311" s="27">
        <f t="shared" si="87"/>
        <v>151.62014757779914</v>
      </c>
    </row>
    <row r="312" spans="1:21" x14ac:dyDescent="0.2">
      <c r="A312" s="50" t="s">
        <v>327</v>
      </c>
      <c r="B312" s="60"/>
      <c r="C312" s="27"/>
      <c r="D312" s="27"/>
      <c r="E312" s="61"/>
      <c r="F312" s="27"/>
      <c r="G312" s="60"/>
      <c r="H312" s="27"/>
      <c r="I312" s="27"/>
      <c r="J312" s="61"/>
      <c r="K312" s="27"/>
      <c r="L312" s="27"/>
      <c r="M312" s="27"/>
      <c r="N312" s="27"/>
      <c r="O312" s="28"/>
      <c r="P312" s="27"/>
      <c r="Q312" s="27"/>
      <c r="R312" s="27"/>
      <c r="S312" s="27"/>
      <c r="T312" s="28"/>
      <c r="U312" s="27"/>
    </row>
    <row r="313" spans="1:21" x14ac:dyDescent="0.2">
      <c r="A313" s="50" t="s">
        <v>271</v>
      </c>
      <c r="B313" s="62"/>
      <c r="C313" s="30"/>
      <c r="D313" s="30"/>
      <c r="E313" s="63"/>
      <c r="F313" s="30"/>
      <c r="G313" s="62"/>
      <c r="H313" s="30"/>
      <c r="I313" s="30"/>
      <c r="J313" s="63"/>
      <c r="K313" s="30"/>
      <c r="L313" s="30"/>
      <c r="M313" s="30"/>
      <c r="N313" s="30"/>
      <c r="O313" s="31"/>
      <c r="P313" s="30"/>
      <c r="Q313" s="30"/>
      <c r="R313" s="30"/>
      <c r="S313" s="30"/>
      <c r="T313" s="31"/>
      <c r="U313" s="30"/>
    </row>
    <row r="314" spans="1:21" x14ac:dyDescent="0.2">
      <c r="A314" s="51" t="s">
        <v>272</v>
      </c>
      <c r="B314" s="58">
        <v>0</v>
      </c>
      <c r="C314" s="24" t="s">
        <v>307</v>
      </c>
      <c r="D314" s="24">
        <v>16</v>
      </c>
      <c r="E314" s="59" t="s">
        <v>307</v>
      </c>
      <c r="F314" s="24" t="s">
        <v>307</v>
      </c>
      <c r="G314" s="58">
        <v>15</v>
      </c>
      <c r="H314" s="24" t="s">
        <v>307</v>
      </c>
      <c r="I314" s="24">
        <v>17</v>
      </c>
      <c r="J314" s="59" t="s">
        <v>307</v>
      </c>
      <c r="K314" s="24" t="s">
        <v>307</v>
      </c>
      <c r="L314" s="24">
        <v>0</v>
      </c>
      <c r="M314" s="24" t="s">
        <v>307</v>
      </c>
      <c r="N314" s="24">
        <v>0</v>
      </c>
      <c r="O314" s="25" t="s">
        <v>307</v>
      </c>
      <c r="P314" s="24" t="s">
        <v>307</v>
      </c>
      <c r="Q314" s="24">
        <f>L314+G314</f>
        <v>15</v>
      </c>
      <c r="R314" s="24" t="s">
        <v>307</v>
      </c>
      <c r="S314" s="24">
        <f>I314+N314</f>
        <v>17</v>
      </c>
      <c r="T314" s="25" t="s">
        <v>307</v>
      </c>
      <c r="U314" s="24" t="s">
        <v>307</v>
      </c>
    </row>
    <row r="315" spans="1:21" x14ac:dyDescent="0.2">
      <c r="A315" s="51" t="s">
        <v>273</v>
      </c>
      <c r="B315" s="58">
        <v>0</v>
      </c>
      <c r="C315" s="24">
        <v>4</v>
      </c>
      <c r="D315" s="24">
        <v>0</v>
      </c>
      <c r="E315" s="59">
        <v>4</v>
      </c>
      <c r="F315" s="24" t="s">
        <v>312</v>
      </c>
      <c r="G315" s="58">
        <v>0</v>
      </c>
      <c r="H315" s="24">
        <v>0</v>
      </c>
      <c r="I315" s="24">
        <v>0</v>
      </c>
      <c r="J315" s="59">
        <v>0</v>
      </c>
      <c r="K315" s="24" t="s">
        <v>312</v>
      </c>
      <c r="L315" s="24">
        <v>0</v>
      </c>
      <c r="M315" s="24">
        <v>0</v>
      </c>
      <c r="N315" s="24">
        <v>0</v>
      </c>
      <c r="O315" s="25">
        <v>0</v>
      </c>
      <c r="P315" s="24" t="s">
        <v>312</v>
      </c>
      <c r="Q315" s="24">
        <f>L315+G315</f>
        <v>0</v>
      </c>
      <c r="R315" s="24">
        <f>H315+M315</f>
        <v>0</v>
      </c>
      <c r="S315" s="24">
        <f>I315+N315</f>
        <v>0</v>
      </c>
      <c r="T315" s="25">
        <f>J315+O315</f>
        <v>0</v>
      </c>
      <c r="U315" s="24" t="s">
        <v>312</v>
      </c>
    </row>
    <row r="316" spans="1:21" x14ac:dyDescent="0.2">
      <c r="A316" s="51" t="s">
        <v>274</v>
      </c>
      <c r="B316" s="58">
        <v>0</v>
      </c>
      <c r="C316" s="24">
        <v>2</v>
      </c>
      <c r="D316" s="24">
        <v>0</v>
      </c>
      <c r="E316" s="59">
        <v>67</v>
      </c>
      <c r="F316" s="24" t="s">
        <v>312</v>
      </c>
      <c r="G316" s="58">
        <v>0</v>
      </c>
      <c r="H316" s="24">
        <v>68</v>
      </c>
      <c r="I316" s="24">
        <v>0</v>
      </c>
      <c r="J316" s="59">
        <v>213</v>
      </c>
      <c r="K316" s="24" t="s">
        <v>312</v>
      </c>
      <c r="L316" s="24">
        <v>0</v>
      </c>
      <c r="M316" s="24">
        <v>0</v>
      </c>
      <c r="N316" s="24">
        <v>0</v>
      </c>
      <c r="O316" s="25">
        <v>0</v>
      </c>
      <c r="P316" s="24" t="s">
        <v>312</v>
      </c>
      <c r="Q316" s="24">
        <f>L316+G316</f>
        <v>0</v>
      </c>
      <c r="R316" s="24">
        <f>H316+M316</f>
        <v>68</v>
      </c>
      <c r="S316" s="24">
        <f>I316+N316</f>
        <v>0</v>
      </c>
      <c r="T316" s="25">
        <f>J316+O316</f>
        <v>213</v>
      </c>
      <c r="U316" s="24" t="s">
        <v>312</v>
      </c>
    </row>
    <row r="317" spans="1:21" x14ac:dyDescent="0.2">
      <c r="A317" s="51" t="s">
        <v>275</v>
      </c>
      <c r="B317" s="58">
        <v>38</v>
      </c>
      <c r="C317" s="24">
        <v>21</v>
      </c>
      <c r="D317" s="24">
        <v>38</v>
      </c>
      <c r="E317" s="59">
        <v>30</v>
      </c>
      <c r="F317" s="24">
        <f t="shared" si="85"/>
        <v>-21.052631578947366</v>
      </c>
      <c r="G317" s="58">
        <v>52</v>
      </c>
      <c r="H317" s="24">
        <v>47</v>
      </c>
      <c r="I317" s="24">
        <v>54</v>
      </c>
      <c r="J317" s="59">
        <v>104</v>
      </c>
      <c r="K317" s="24">
        <f t="shared" si="88"/>
        <v>92.592592592592595</v>
      </c>
      <c r="L317" s="24">
        <v>0</v>
      </c>
      <c r="M317" s="24">
        <v>0</v>
      </c>
      <c r="N317" s="24">
        <v>0</v>
      </c>
      <c r="O317" s="25">
        <v>0</v>
      </c>
      <c r="P317" s="24" t="s">
        <v>312</v>
      </c>
      <c r="Q317" s="24">
        <f>L317+G317</f>
        <v>52</v>
      </c>
      <c r="R317" s="24">
        <f>H317+M317</f>
        <v>47</v>
      </c>
      <c r="S317" s="24">
        <f>I317+N317</f>
        <v>54</v>
      </c>
      <c r="T317" s="25">
        <f>J317+O317</f>
        <v>104</v>
      </c>
      <c r="U317" s="24">
        <f t="shared" si="87"/>
        <v>92.592592592592595</v>
      </c>
    </row>
    <row r="318" spans="1:21" x14ac:dyDescent="0.2">
      <c r="A318" s="50" t="s">
        <v>276</v>
      </c>
      <c r="B318" s="60">
        <v>38</v>
      </c>
      <c r="C318" s="27">
        <v>27</v>
      </c>
      <c r="D318" s="27">
        <v>54</v>
      </c>
      <c r="E318" s="61">
        <v>101</v>
      </c>
      <c r="F318" s="27">
        <f t="shared" si="85"/>
        <v>87.037037037037038</v>
      </c>
      <c r="G318" s="60">
        <v>67</v>
      </c>
      <c r="H318" s="27">
        <v>115</v>
      </c>
      <c r="I318" s="27">
        <v>71</v>
      </c>
      <c r="J318" s="61">
        <v>317</v>
      </c>
      <c r="K318" s="27">
        <f t="shared" si="88"/>
        <v>346.47887323943661</v>
      </c>
      <c r="L318" s="27">
        <v>0</v>
      </c>
      <c r="M318" s="27">
        <v>0</v>
      </c>
      <c r="N318" s="27">
        <v>0</v>
      </c>
      <c r="O318" s="28">
        <v>0</v>
      </c>
      <c r="P318" s="27" t="s">
        <v>312</v>
      </c>
      <c r="Q318" s="27">
        <f>L318+G318</f>
        <v>67</v>
      </c>
      <c r="R318" s="27">
        <f>H318+M318</f>
        <v>115</v>
      </c>
      <c r="S318" s="27">
        <f>I318+N318</f>
        <v>71</v>
      </c>
      <c r="T318" s="28">
        <f>J318+O318</f>
        <v>317</v>
      </c>
      <c r="U318" s="27">
        <f t="shared" si="87"/>
        <v>346.47887323943661</v>
      </c>
    </row>
    <row r="319" spans="1:21" x14ac:dyDescent="0.2">
      <c r="A319" s="50" t="s">
        <v>277</v>
      </c>
      <c r="B319" s="62"/>
      <c r="C319" s="30"/>
      <c r="D319" s="30"/>
      <c r="E319" s="63"/>
      <c r="F319" s="30"/>
      <c r="G319" s="62"/>
      <c r="H319" s="30"/>
      <c r="I319" s="30"/>
      <c r="J319" s="63"/>
      <c r="K319" s="30"/>
      <c r="L319" s="30"/>
      <c r="M319" s="30"/>
      <c r="N319" s="30"/>
      <c r="O319" s="31"/>
      <c r="P319" s="30"/>
      <c r="Q319" s="30"/>
      <c r="R319" s="30"/>
      <c r="S319" s="30"/>
      <c r="T319" s="31"/>
      <c r="U319" s="30"/>
    </row>
    <row r="320" spans="1:21" x14ac:dyDescent="0.2">
      <c r="A320" s="51" t="s">
        <v>278</v>
      </c>
      <c r="B320" s="58">
        <v>4</v>
      </c>
      <c r="C320" s="24" t="s">
        <v>307</v>
      </c>
      <c r="D320" s="24">
        <v>9</v>
      </c>
      <c r="E320" s="59" t="s">
        <v>307</v>
      </c>
      <c r="F320" s="24" t="s">
        <v>307</v>
      </c>
      <c r="G320" s="58">
        <v>5</v>
      </c>
      <c r="H320" s="24" t="s">
        <v>307</v>
      </c>
      <c r="I320" s="24">
        <v>6</v>
      </c>
      <c r="J320" s="59" t="s">
        <v>307</v>
      </c>
      <c r="K320" s="24" t="s">
        <v>307</v>
      </c>
      <c r="L320" s="24">
        <v>0</v>
      </c>
      <c r="M320" s="24" t="s">
        <v>307</v>
      </c>
      <c r="N320" s="24">
        <v>0</v>
      </c>
      <c r="O320" s="25" t="s">
        <v>307</v>
      </c>
      <c r="P320" s="24" t="s">
        <v>307</v>
      </c>
      <c r="Q320" s="24">
        <f t="shared" ref="Q320:Q325" si="101">L320+G320</f>
        <v>5</v>
      </c>
      <c r="R320" s="24" t="s">
        <v>307</v>
      </c>
      <c r="S320" s="24">
        <f t="shared" ref="S320:S325" si="102">I320+N320</f>
        <v>6</v>
      </c>
      <c r="T320" s="25" t="s">
        <v>307</v>
      </c>
      <c r="U320" s="24" t="s">
        <v>307</v>
      </c>
    </row>
    <row r="321" spans="1:21" x14ac:dyDescent="0.2">
      <c r="A321" s="51" t="s">
        <v>279</v>
      </c>
      <c r="B321" s="58">
        <v>10</v>
      </c>
      <c r="C321" s="24">
        <v>0</v>
      </c>
      <c r="D321" s="24">
        <v>10</v>
      </c>
      <c r="E321" s="59">
        <v>10</v>
      </c>
      <c r="F321" s="24">
        <f t="shared" si="85"/>
        <v>0</v>
      </c>
      <c r="G321" s="58">
        <v>10</v>
      </c>
      <c r="H321" s="24">
        <v>4</v>
      </c>
      <c r="I321" s="24">
        <v>10</v>
      </c>
      <c r="J321" s="59">
        <v>9</v>
      </c>
      <c r="K321" s="24">
        <f t="shared" si="88"/>
        <v>-10</v>
      </c>
      <c r="L321" s="24">
        <v>0</v>
      </c>
      <c r="M321" s="24">
        <v>0</v>
      </c>
      <c r="N321" s="24">
        <v>0</v>
      </c>
      <c r="O321" s="25">
        <v>0</v>
      </c>
      <c r="P321" s="24" t="s">
        <v>312</v>
      </c>
      <c r="Q321" s="24">
        <f t="shared" si="101"/>
        <v>10</v>
      </c>
      <c r="R321" s="24">
        <f>H321+M321</f>
        <v>4</v>
      </c>
      <c r="S321" s="24">
        <f t="shared" si="102"/>
        <v>10</v>
      </c>
      <c r="T321" s="25">
        <f>J321+O321</f>
        <v>9</v>
      </c>
      <c r="U321" s="24">
        <f t="shared" si="87"/>
        <v>-10</v>
      </c>
    </row>
    <row r="322" spans="1:21" x14ac:dyDescent="0.2">
      <c r="A322" s="51" t="s">
        <v>280</v>
      </c>
      <c r="B322" s="58">
        <v>50</v>
      </c>
      <c r="C322" s="24">
        <v>2</v>
      </c>
      <c r="D322" s="24">
        <v>50</v>
      </c>
      <c r="E322" s="59">
        <v>80</v>
      </c>
      <c r="F322" s="24">
        <f t="shared" si="85"/>
        <v>60</v>
      </c>
      <c r="G322" s="58">
        <v>33</v>
      </c>
      <c r="H322" s="24">
        <v>13</v>
      </c>
      <c r="I322" s="24">
        <v>34</v>
      </c>
      <c r="J322" s="59">
        <v>27</v>
      </c>
      <c r="K322" s="24">
        <f t="shared" si="88"/>
        <v>-20.588235294117645</v>
      </c>
      <c r="L322" s="24">
        <v>0</v>
      </c>
      <c r="M322" s="24">
        <v>0</v>
      </c>
      <c r="N322" s="24">
        <v>0</v>
      </c>
      <c r="O322" s="25">
        <v>0</v>
      </c>
      <c r="P322" s="24" t="s">
        <v>312</v>
      </c>
      <c r="Q322" s="24">
        <f t="shared" si="101"/>
        <v>33</v>
      </c>
      <c r="R322" s="24">
        <f>H322+M322</f>
        <v>13</v>
      </c>
      <c r="S322" s="24">
        <f t="shared" si="102"/>
        <v>34</v>
      </c>
      <c r="T322" s="25">
        <f>J322+O322</f>
        <v>27</v>
      </c>
      <c r="U322" s="24">
        <f t="shared" si="87"/>
        <v>-20.588235294117645</v>
      </c>
    </row>
    <row r="323" spans="1:21" x14ac:dyDescent="0.2">
      <c r="A323" s="51" t="s">
        <v>281</v>
      </c>
      <c r="B323" s="58">
        <v>0</v>
      </c>
      <c r="C323" s="24">
        <v>32</v>
      </c>
      <c r="D323" s="24">
        <v>0</v>
      </c>
      <c r="E323" s="59">
        <v>60</v>
      </c>
      <c r="F323" s="24" t="s">
        <v>312</v>
      </c>
      <c r="G323" s="58">
        <v>0</v>
      </c>
      <c r="H323" s="24">
        <v>35</v>
      </c>
      <c r="I323" s="24">
        <v>0</v>
      </c>
      <c r="J323" s="59">
        <v>46</v>
      </c>
      <c r="K323" s="24" t="s">
        <v>312</v>
      </c>
      <c r="L323" s="24">
        <v>0</v>
      </c>
      <c r="M323" s="24">
        <v>0</v>
      </c>
      <c r="N323" s="24">
        <v>0</v>
      </c>
      <c r="O323" s="25">
        <v>0</v>
      </c>
      <c r="P323" s="24" t="s">
        <v>312</v>
      </c>
      <c r="Q323" s="24">
        <f t="shared" si="101"/>
        <v>0</v>
      </c>
      <c r="R323" s="24">
        <f>H323+M323</f>
        <v>35</v>
      </c>
      <c r="S323" s="24">
        <f t="shared" si="102"/>
        <v>0</v>
      </c>
      <c r="T323" s="25">
        <f>J323+O323</f>
        <v>46</v>
      </c>
      <c r="U323" s="24" t="s">
        <v>312</v>
      </c>
    </row>
    <row r="324" spans="1:21" x14ac:dyDescent="0.2">
      <c r="A324" s="51" t="s">
        <v>282</v>
      </c>
      <c r="B324" s="58">
        <v>0</v>
      </c>
      <c r="C324" s="24">
        <v>0</v>
      </c>
      <c r="D324" s="24">
        <v>0</v>
      </c>
      <c r="E324" s="59">
        <v>0</v>
      </c>
      <c r="F324" s="24" t="s">
        <v>312</v>
      </c>
      <c r="G324" s="58">
        <v>10</v>
      </c>
      <c r="H324" s="24">
        <v>26</v>
      </c>
      <c r="I324" s="24">
        <v>12</v>
      </c>
      <c r="J324" s="59">
        <v>59</v>
      </c>
      <c r="K324" s="24">
        <f t="shared" si="88"/>
        <v>391.66666666666663</v>
      </c>
      <c r="L324" s="24">
        <v>0</v>
      </c>
      <c r="M324" s="24">
        <v>0</v>
      </c>
      <c r="N324" s="24">
        <v>0</v>
      </c>
      <c r="O324" s="25">
        <v>0</v>
      </c>
      <c r="P324" s="24" t="s">
        <v>312</v>
      </c>
      <c r="Q324" s="24">
        <f t="shared" si="101"/>
        <v>10</v>
      </c>
      <c r="R324" s="24">
        <f>H324+M324</f>
        <v>26</v>
      </c>
      <c r="S324" s="24">
        <f t="shared" si="102"/>
        <v>12</v>
      </c>
      <c r="T324" s="25">
        <f>J324+O324</f>
        <v>59</v>
      </c>
      <c r="U324" s="24">
        <f t="shared" si="87"/>
        <v>391.66666666666663</v>
      </c>
    </row>
    <row r="325" spans="1:21" x14ac:dyDescent="0.2">
      <c r="A325" s="50" t="s">
        <v>283</v>
      </c>
      <c r="B325" s="60">
        <v>64</v>
      </c>
      <c r="C325" s="27">
        <v>34</v>
      </c>
      <c r="D325" s="27">
        <v>69</v>
      </c>
      <c r="E325" s="61">
        <v>150</v>
      </c>
      <c r="F325" s="27">
        <f t="shared" si="85"/>
        <v>117.39130434782609</v>
      </c>
      <c r="G325" s="60">
        <v>58</v>
      </c>
      <c r="H325" s="27">
        <v>78</v>
      </c>
      <c r="I325" s="27">
        <v>62</v>
      </c>
      <c r="J325" s="61">
        <v>141</v>
      </c>
      <c r="K325" s="27">
        <f t="shared" si="88"/>
        <v>127.41935483870968</v>
      </c>
      <c r="L325" s="27">
        <v>0</v>
      </c>
      <c r="M325" s="27">
        <v>0</v>
      </c>
      <c r="N325" s="27">
        <v>0</v>
      </c>
      <c r="O325" s="28">
        <v>0</v>
      </c>
      <c r="P325" s="27" t="s">
        <v>312</v>
      </c>
      <c r="Q325" s="27">
        <f t="shared" si="101"/>
        <v>58</v>
      </c>
      <c r="R325" s="27">
        <f>H325+M325</f>
        <v>78</v>
      </c>
      <c r="S325" s="27">
        <f t="shared" si="102"/>
        <v>62</v>
      </c>
      <c r="T325" s="28">
        <f>J325+O325</f>
        <v>141</v>
      </c>
      <c r="U325" s="27">
        <f t="shared" si="87"/>
        <v>127.41935483870968</v>
      </c>
    </row>
    <row r="326" spans="1:21" x14ac:dyDescent="0.2">
      <c r="A326" s="50" t="s">
        <v>284</v>
      </c>
      <c r="B326" s="62"/>
      <c r="C326" s="30"/>
      <c r="D326" s="30"/>
      <c r="E326" s="63"/>
      <c r="F326" s="30"/>
      <c r="G326" s="62"/>
      <c r="H326" s="30"/>
      <c r="I326" s="30"/>
      <c r="J326" s="63"/>
      <c r="K326" s="30"/>
      <c r="L326" s="30"/>
      <c r="M326" s="30"/>
      <c r="N326" s="30"/>
      <c r="O326" s="31"/>
      <c r="P326" s="30"/>
      <c r="Q326" s="30"/>
      <c r="R326" s="30"/>
      <c r="S326" s="30"/>
      <c r="T326" s="31"/>
      <c r="U326" s="30"/>
    </row>
    <row r="327" spans="1:21" x14ac:dyDescent="0.2">
      <c r="A327" s="51" t="s">
        <v>285</v>
      </c>
      <c r="B327" s="58">
        <v>11</v>
      </c>
      <c r="C327" s="24" t="s">
        <v>307</v>
      </c>
      <c r="D327" s="24">
        <v>30</v>
      </c>
      <c r="E327" s="59" t="s">
        <v>307</v>
      </c>
      <c r="F327" s="24" t="s">
        <v>307</v>
      </c>
      <c r="G327" s="58">
        <v>8</v>
      </c>
      <c r="H327" s="24" t="s">
        <v>307</v>
      </c>
      <c r="I327" s="24">
        <v>10</v>
      </c>
      <c r="J327" s="59" t="s">
        <v>307</v>
      </c>
      <c r="K327" s="24" t="s">
        <v>307</v>
      </c>
      <c r="L327" s="24">
        <v>0</v>
      </c>
      <c r="M327" s="24" t="s">
        <v>307</v>
      </c>
      <c r="N327" s="24">
        <v>0</v>
      </c>
      <c r="O327" s="25" t="s">
        <v>307</v>
      </c>
      <c r="P327" s="24" t="s">
        <v>307</v>
      </c>
      <c r="Q327" s="24">
        <f>L327+G327</f>
        <v>8</v>
      </c>
      <c r="R327" s="24" t="s">
        <v>307</v>
      </c>
      <c r="S327" s="24">
        <f>I327+N327</f>
        <v>10</v>
      </c>
      <c r="T327" s="25" t="s">
        <v>307</v>
      </c>
      <c r="U327" s="24" t="s">
        <v>307</v>
      </c>
    </row>
    <row r="328" spans="1:21" x14ac:dyDescent="0.2">
      <c r="A328" s="51" t="s">
        <v>286</v>
      </c>
      <c r="B328" s="58">
        <v>0</v>
      </c>
      <c r="C328" s="24">
        <v>3</v>
      </c>
      <c r="D328" s="24">
        <v>0</v>
      </c>
      <c r="E328" s="59">
        <v>3</v>
      </c>
      <c r="F328" s="24" t="s">
        <v>312</v>
      </c>
      <c r="G328" s="58">
        <v>0</v>
      </c>
      <c r="H328" s="24">
        <v>0</v>
      </c>
      <c r="I328" s="24">
        <v>0</v>
      </c>
      <c r="J328" s="59">
        <v>0</v>
      </c>
      <c r="K328" s="24" t="s">
        <v>312</v>
      </c>
      <c r="L328" s="24">
        <v>0</v>
      </c>
      <c r="M328" s="24">
        <v>0</v>
      </c>
      <c r="N328" s="24">
        <v>0</v>
      </c>
      <c r="O328" s="25">
        <v>0</v>
      </c>
      <c r="P328" s="24" t="s">
        <v>312</v>
      </c>
      <c r="Q328" s="24">
        <f>L328+G328</f>
        <v>0</v>
      </c>
      <c r="R328" s="24">
        <f>H328+M328</f>
        <v>0</v>
      </c>
      <c r="S328" s="24">
        <f>I328+N328</f>
        <v>0</v>
      </c>
      <c r="T328" s="25">
        <f>J328+O328</f>
        <v>0</v>
      </c>
      <c r="U328" s="24" t="s">
        <v>312</v>
      </c>
    </row>
    <row r="329" spans="1:21" x14ac:dyDescent="0.2">
      <c r="A329" s="51" t="s">
        <v>287</v>
      </c>
      <c r="B329" s="58">
        <v>0</v>
      </c>
      <c r="C329" s="24">
        <v>0</v>
      </c>
      <c r="D329" s="24">
        <v>0</v>
      </c>
      <c r="E329" s="59">
        <v>0</v>
      </c>
      <c r="F329" s="24" t="s">
        <v>312</v>
      </c>
      <c r="G329" s="58">
        <v>6</v>
      </c>
      <c r="H329" s="24">
        <v>5</v>
      </c>
      <c r="I329" s="24">
        <v>13</v>
      </c>
      <c r="J329" s="59">
        <v>33</v>
      </c>
      <c r="K329" s="24">
        <f t="shared" si="88"/>
        <v>153.84615384615387</v>
      </c>
      <c r="L329" s="24">
        <v>0</v>
      </c>
      <c r="M329" s="24">
        <v>0</v>
      </c>
      <c r="N329" s="24">
        <v>0</v>
      </c>
      <c r="O329" s="25">
        <v>0</v>
      </c>
      <c r="P329" s="24" t="s">
        <v>312</v>
      </c>
      <c r="Q329" s="24">
        <f>L329+G329</f>
        <v>6</v>
      </c>
      <c r="R329" s="24">
        <f>H329+M329</f>
        <v>5</v>
      </c>
      <c r="S329" s="24">
        <f>I329+N329</f>
        <v>13</v>
      </c>
      <c r="T329" s="25">
        <f>J329+O329</f>
        <v>33</v>
      </c>
      <c r="U329" s="24">
        <f t="shared" si="87"/>
        <v>153.84615384615387</v>
      </c>
    </row>
    <row r="330" spans="1:21" x14ac:dyDescent="0.2">
      <c r="A330" s="50" t="s">
        <v>288</v>
      </c>
      <c r="B330" s="60">
        <v>11</v>
      </c>
      <c r="C330" s="27">
        <v>3</v>
      </c>
      <c r="D330" s="27">
        <v>30</v>
      </c>
      <c r="E330" s="61">
        <v>3</v>
      </c>
      <c r="F330" s="27">
        <f t="shared" si="85"/>
        <v>-90</v>
      </c>
      <c r="G330" s="60">
        <v>14</v>
      </c>
      <c r="H330" s="27">
        <v>5</v>
      </c>
      <c r="I330" s="27">
        <v>23</v>
      </c>
      <c r="J330" s="61">
        <v>33</v>
      </c>
      <c r="K330" s="27">
        <f t="shared" si="88"/>
        <v>43.478260869565219</v>
      </c>
      <c r="L330" s="27">
        <v>0</v>
      </c>
      <c r="M330" s="27">
        <v>0</v>
      </c>
      <c r="N330" s="27">
        <v>0</v>
      </c>
      <c r="O330" s="28">
        <v>0</v>
      </c>
      <c r="P330" s="27" t="s">
        <v>312</v>
      </c>
      <c r="Q330" s="27">
        <f>L330+G330</f>
        <v>14</v>
      </c>
      <c r="R330" s="27">
        <f>H330+M330</f>
        <v>5</v>
      </c>
      <c r="S330" s="27">
        <f>I330+N330</f>
        <v>23</v>
      </c>
      <c r="T330" s="28">
        <f>J330+O330</f>
        <v>33</v>
      </c>
      <c r="U330" s="27">
        <f t="shared" si="87"/>
        <v>43.478260869565219</v>
      </c>
    </row>
    <row r="331" spans="1:21" x14ac:dyDescent="0.2">
      <c r="A331" s="50" t="s">
        <v>25</v>
      </c>
      <c r="B331" s="60">
        <v>775710</v>
      </c>
      <c r="C331" s="27">
        <v>1077419</v>
      </c>
      <c r="D331" s="27">
        <v>1047037</v>
      </c>
      <c r="E331" s="61">
        <v>2723345</v>
      </c>
      <c r="F331" s="27">
        <f t="shared" si="85"/>
        <v>160.10016837991398</v>
      </c>
      <c r="G331" s="60">
        <v>704365</v>
      </c>
      <c r="H331" s="27">
        <v>777100</v>
      </c>
      <c r="I331" s="27">
        <v>901743</v>
      </c>
      <c r="J331" s="61">
        <v>1740198</v>
      </c>
      <c r="K331" s="27">
        <f t="shared" si="88"/>
        <v>92.981592316214261</v>
      </c>
      <c r="L331" s="27">
        <v>185368</v>
      </c>
      <c r="M331" s="27">
        <v>322314</v>
      </c>
      <c r="N331" s="27">
        <v>322528</v>
      </c>
      <c r="O331" s="28">
        <v>1041989</v>
      </c>
      <c r="P331" s="27">
        <f t="shared" si="86"/>
        <v>223.06931491219365</v>
      </c>
      <c r="Q331" s="27">
        <f>L331+G331</f>
        <v>889733</v>
      </c>
      <c r="R331" s="27">
        <f>H331+M331</f>
        <v>1099414</v>
      </c>
      <c r="S331" s="27">
        <f>I331+N331</f>
        <v>1224271</v>
      </c>
      <c r="T331" s="28">
        <f>J331+O331</f>
        <v>2782187</v>
      </c>
      <c r="U331" s="27">
        <f t="shared" si="87"/>
        <v>127.25254457550656</v>
      </c>
    </row>
    <row r="332" spans="1:21" x14ac:dyDescent="0.2">
      <c r="A332" s="50"/>
      <c r="B332" s="60"/>
      <c r="C332" s="27"/>
      <c r="D332" s="27"/>
      <c r="E332" s="61"/>
      <c r="F332" s="27"/>
      <c r="G332" s="60"/>
      <c r="H332" s="27"/>
      <c r="I332" s="27"/>
      <c r="J332" s="61"/>
      <c r="K332" s="27"/>
      <c r="L332" s="27"/>
      <c r="M332" s="27"/>
      <c r="N332" s="27"/>
      <c r="O332" s="28"/>
      <c r="P332" s="27"/>
      <c r="Q332" s="27"/>
      <c r="R332" s="27"/>
      <c r="S332" s="27"/>
      <c r="T332" s="28"/>
      <c r="U332" s="27"/>
    </row>
    <row r="333" spans="1:21" x14ac:dyDescent="0.2">
      <c r="A333" s="74" t="s">
        <v>336</v>
      </c>
      <c r="B333" s="60"/>
      <c r="C333" s="27"/>
      <c r="D333" s="27"/>
      <c r="E333" s="61"/>
      <c r="F333" s="27"/>
      <c r="G333" s="60"/>
      <c r="H333" s="27"/>
      <c r="I333" s="27"/>
      <c r="J333" s="61"/>
      <c r="K333" s="27"/>
      <c r="L333" s="27"/>
      <c r="M333" s="27"/>
      <c r="N333" s="27"/>
      <c r="O333" s="28"/>
      <c r="P333" s="27"/>
      <c r="Q333" s="27"/>
      <c r="R333" s="27"/>
      <c r="S333" s="27"/>
      <c r="T333" s="28"/>
      <c r="U333" s="27"/>
    </row>
    <row r="334" spans="1:21" x14ac:dyDescent="0.2">
      <c r="A334" s="19" t="s">
        <v>50</v>
      </c>
      <c r="B334" s="23">
        <v>209436</v>
      </c>
      <c r="C334" s="24">
        <v>300579</v>
      </c>
      <c r="D334" s="24">
        <v>350436</v>
      </c>
      <c r="E334" s="25">
        <v>861559</v>
      </c>
      <c r="F334" s="24">
        <f t="shared" ref="F334:F376" si="103">(E334-D334)/D334*100</f>
        <v>145.85345112945015</v>
      </c>
      <c r="G334" s="23">
        <v>146695</v>
      </c>
      <c r="H334" s="24">
        <v>155188</v>
      </c>
      <c r="I334" s="24">
        <v>185981</v>
      </c>
      <c r="J334" s="25">
        <v>341559</v>
      </c>
      <c r="K334" s="24">
        <f t="shared" ref="K334:K376" si="104">(J334-I334)/I334*100</f>
        <v>83.652631182755229</v>
      </c>
      <c r="L334" s="24">
        <v>108427</v>
      </c>
      <c r="M334" s="24">
        <v>154938</v>
      </c>
      <c r="N334" s="24">
        <v>213948</v>
      </c>
      <c r="O334" s="25">
        <v>556753</v>
      </c>
      <c r="P334" s="24">
        <f t="shared" ref="P334:P376" si="105">(O334-N334)/N334*100</f>
        <v>160.22818628825698</v>
      </c>
      <c r="Q334" s="36">
        <f t="shared" ref="Q334:Q345" si="106">L334+G334</f>
        <v>255122</v>
      </c>
      <c r="R334" s="22">
        <f>H334+M334</f>
        <v>310126</v>
      </c>
      <c r="S334" s="22">
        <f>I334+N334</f>
        <v>399929</v>
      </c>
      <c r="T334" s="22">
        <f>J334+O334</f>
        <v>898312</v>
      </c>
      <c r="U334" s="24">
        <f t="shared" ref="U334:U376" si="107">(T334-S334)/S334*100</f>
        <v>124.61786967186677</v>
      </c>
    </row>
    <row r="335" spans="1:21" x14ac:dyDescent="0.2">
      <c r="A335" s="19" t="s">
        <v>54</v>
      </c>
      <c r="B335" s="23">
        <v>159</v>
      </c>
      <c r="C335" s="24" t="s">
        <v>307</v>
      </c>
      <c r="D335" s="24">
        <v>319</v>
      </c>
      <c r="E335" s="25" t="s">
        <v>307</v>
      </c>
      <c r="F335" s="24" t="s">
        <v>307</v>
      </c>
      <c r="G335" s="23">
        <v>86</v>
      </c>
      <c r="H335" s="24" t="s">
        <v>307</v>
      </c>
      <c r="I335" s="24">
        <v>106</v>
      </c>
      <c r="J335" s="25" t="s">
        <v>310</v>
      </c>
      <c r="K335" s="24" t="s">
        <v>307</v>
      </c>
      <c r="L335" s="24">
        <v>112</v>
      </c>
      <c r="M335" s="24" t="s">
        <v>307</v>
      </c>
      <c r="N335" s="24">
        <v>229</v>
      </c>
      <c r="O335" s="25" t="s">
        <v>307</v>
      </c>
      <c r="P335" s="24" t="s">
        <v>307</v>
      </c>
      <c r="Q335" s="36">
        <f t="shared" si="106"/>
        <v>198</v>
      </c>
      <c r="R335" s="22" t="s">
        <v>307</v>
      </c>
      <c r="S335" s="22">
        <f t="shared" ref="S335:S345" si="108">I335+N335</f>
        <v>335</v>
      </c>
      <c r="T335" s="22" t="s">
        <v>307</v>
      </c>
      <c r="U335" s="24" t="s">
        <v>307</v>
      </c>
    </row>
    <row r="336" spans="1:21" x14ac:dyDescent="0.2">
      <c r="A336" s="19" t="s">
        <v>55</v>
      </c>
      <c r="B336" s="23">
        <v>378491</v>
      </c>
      <c r="C336" s="24">
        <v>420235</v>
      </c>
      <c r="D336" s="24">
        <v>475227</v>
      </c>
      <c r="E336" s="25">
        <v>946163</v>
      </c>
      <c r="F336" s="24">
        <f t="shared" si="103"/>
        <v>99.09706308774544</v>
      </c>
      <c r="G336" s="23">
        <v>397701</v>
      </c>
      <c r="H336" s="24">
        <v>412455</v>
      </c>
      <c r="I336" s="24">
        <v>500605</v>
      </c>
      <c r="J336" s="25">
        <v>879144</v>
      </c>
      <c r="K336" s="24">
        <f t="shared" si="104"/>
        <v>75.616304271831083</v>
      </c>
      <c r="L336" s="24">
        <v>20440</v>
      </c>
      <c r="M336" s="24">
        <v>29012</v>
      </c>
      <c r="N336" s="24">
        <v>23574</v>
      </c>
      <c r="O336" s="25">
        <v>80335</v>
      </c>
      <c r="P336" s="24">
        <f t="shared" si="105"/>
        <v>240.77797573598031</v>
      </c>
      <c r="Q336" s="36">
        <f t="shared" si="106"/>
        <v>418141</v>
      </c>
      <c r="R336" s="22">
        <f t="shared" ref="R336:R345" si="109">H336+M336</f>
        <v>441467</v>
      </c>
      <c r="S336" s="22">
        <f t="shared" si="108"/>
        <v>524179</v>
      </c>
      <c r="T336" s="22">
        <f t="shared" ref="T336:T345" si="110">J336+O336</f>
        <v>959479</v>
      </c>
      <c r="U336" s="24">
        <f t="shared" si="107"/>
        <v>83.044150948435558</v>
      </c>
    </row>
    <row r="337" spans="1:21" x14ac:dyDescent="0.2">
      <c r="A337" s="19" t="s">
        <v>56</v>
      </c>
      <c r="B337" s="23">
        <v>62671</v>
      </c>
      <c r="C337" s="24">
        <v>112542</v>
      </c>
      <c r="D337" s="24">
        <v>66777</v>
      </c>
      <c r="E337" s="25">
        <v>259072</v>
      </c>
      <c r="F337" s="24">
        <f t="shared" si="103"/>
        <v>287.96591640834419</v>
      </c>
      <c r="G337" s="23">
        <v>67782</v>
      </c>
      <c r="H337" s="24">
        <v>95862</v>
      </c>
      <c r="I337" s="24">
        <v>86842</v>
      </c>
      <c r="J337" s="25">
        <v>223860</v>
      </c>
      <c r="K337" s="24">
        <f t="shared" si="104"/>
        <v>157.77849427696276</v>
      </c>
      <c r="L337" s="24">
        <v>4373</v>
      </c>
      <c r="M337" s="24">
        <v>11169</v>
      </c>
      <c r="N337" s="24">
        <v>6205</v>
      </c>
      <c r="O337" s="25">
        <v>43792</v>
      </c>
      <c r="P337" s="24">
        <f t="shared" si="105"/>
        <v>605.75342465753431</v>
      </c>
      <c r="Q337" s="36">
        <f t="shared" si="106"/>
        <v>72155</v>
      </c>
      <c r="R337" s="22">
        <f t="shared" si="109"/>
        <v>107031</v>
      </c>
      <c r="S337" s="22">
        <f t="shared" si="108"/>
        <v>93047</v>
      </c>
      <c r="T337" s="22">
        <f t="shared" si="110"/>
        <v>267652</v>
      </c>
      <c r="U337" s="24">
        <f t="shared" si="107"/>
        <v>187.65247670532096</v>
      </c>
    </row>
    <row r="338" spans="1:21" x14ac:dyDescent="0.2">
      <c r="A338" s="19" t="s">
        <v>57</v>
      </c>
      <c r="B338" s="23">
        <v>50</v>
      </c>
      <c r="C338" s="24">
        <v>321</v>
      </c>
      <c r="D338" s="24">
        <v>109</v>
      </c>
      <c r="E338" s="25">
        <v>838</v>
      </c>
      <c r="F338" s="24">
        <f t="shared" si="103"/>
        <v>668.80733944954125</v>
      </c>
      <c r="G338" s="23">
        <v>67</v>
      </c>
      <c r="H338" s="24">
        <v>372</v>
      </c>
      <c r="I338" s="24">
        <v>96</v>
      </c>
      <c r="J338" s="25">
        <v>693</v>
      </c>
      <c r="K338" s="24">
        <f t="shared" si="104"/>
        <v>621.875</v>
      </c>
      <c r="L338" s="24">
        <v>0</v>
      </c>
      <c r="M338" s="24">
        <v>0</v>
      </c>
      <c r="N338" s="24">
        <v>0</v>
      </c>
      <c r="O338" s="25">
        <v>0</v>
      </c>
      <c r="P338" s="24" t="s">
        <v>312</v>
      </c>
      <c r="Q338" s="36">
        <f t="shared" si="106"/>
        <v>67</v>
      </c>
      <c r="R338" s="22">
        <f t="shared" si="109"/>
        <v>372</v>
      </c>
      <c r="S338" s="22">
        <f t="shared" si="108"/>
        <v>96</v>
      </c>
      <c r="T338" s="22">
        <f t="shared" si="110"/>
        <v>693</v>
      </c>
      <c r="U338" s="24">
        <f t="shared" si="107"/>
        <v>621.875</v>
      </c>
    </row>
    <row r="339" spans="1:21" x14ac:dyDescent="0.2">
      <c r="A339" s="19" t="s">
        <v>58</v>
      </c>
      <c r="B339" s="23">
        <v>20579</v>
      </c>
      <c r="C339" s="24">
        <v>38065</v>
      </c>
      <c r="D339" s="24">
        <v>20982</v>
      </c>
      <c r="E339" s="25">
        <v>102465</v>
      </c>
      <c r="F339" s="24">
        <f t="shared" si="103"/>
        <v>388.34715470403205</v>
      </c>
      <c r="G339" s="23">
        <v>14591</v>
      </c>
      <c r="H339" s="24">
        <v>20294</v>
      </c>
      <c r="I339" s="24">
        <v>19256</v>
      </c>
      <c r="J339" s="25">
        <v>51112</v>
      </c>
      <c r="K339" s="24">
        <f t="shared" si="104"/>
        <v>165.43415039468218</v>
      </c>
      <c r="L339" s="24">
        <v>4547</v>
      </c>
      <c r="M339" s="24">
        <v>24367</v>
      </c>
      <c r="N339" s="24">
        <v>6943</v>
      </c>
      <c r="O339" s="25">
        <v>55781</v>
      </c>
      <c r="P339" s="24">
        <f t="shared" si="105"/>
        <v>703.41351001008206</v>
      </c>
      <c r="Q339" s="36">
        <f t="shared" si="106"/>
        <v>19138</v>
      </c>
      <c r="R339" s="22">
        <f t="shared" si="109"/>
        <v>44661</v>
      </c>
      <c r="S339" s="22">
        <f t="shared" si="108"/>
        <v>26199</v>
      </c>
      <c r="T339" s="22">
        <f t="shared" si="110"/>
        <v>106893</v>
      </c>
      <c r="U339" s="24">
        <f t="shared" si="107"/>
        <v>308.00412229474404</v>
      </c>
    </row>
    <row r="340" spans="1:21" x14ac:dyDescent="0.2">
      <c r="A340" s="19" t="s">
        <v>59</v>
      </c>
      <c r="B340" s="23">
        <v>20</v>
      </c>
      <c r="C340" s="24">
        <v>0</v>
      </c>
      <c r="D340" s="24">
        <v>20</v>
      </c>
      <c r="E340" s="25">
        <v>0</v>
      </c>
      <c r="F340" s="24">
        <f t="shared" si="103"/>
        <v>-100</v>
      </c>
      <c r="G340" s="23">
        <v>0</v>
      </c>
      <c r="H340" s="24">
        <v>0</v>
      </c>
      <c r="I340" s="24">
        <v>0</v>
      </c>
      <c r="J340" s="25">
        <v>0</v>
      </c>
      <c r="K340" s="24" t="s">
        <v>312</v>
      </c>
      <c r="L340" s="24">
        <v>0</v>
      </c>
      <c r="M340" s="24">
        <v>0</v>
      </c>
      <c r="N340" s="24">
        <v>0</v>
      </c>
      <c r="O340" s="25">
        <v>0</v>
      </c>
      <c r="P340" s="24" t="s">
        <v>312</v>
      </c>
      <c r="Q340" s="36">
        <f t="shared" si="106"/>
        <v>0</v>
      </c>
      <c r="R340" s="22">
        <f t="shared" si="109"/>
        <v>0</v>
      </c>
      <c r="S340" s="22">
        <f t="shared" si="108"/>
        <v>0</v>
      </c>
      <c r="T340" s="22">
        <f t="shared" si="110"/>
        <v>0</v>
      </c>
      <c r="U340" s="24" t="s">
        <v>312</v>
      </c>
    </row>
    <row r="341" spans="1:21" x14ac:dyDescent="0.2">
      <c r="A341" s="19" t="s">
        <v>60</v>
      </c>
      <c r="B341" s="23">
        <v>32656</v>
      </c>
      <c r="C341" s="24">
        <v>44653</v>
      </c>
      <c r="D341" s="24">
        <v>43739</v>
      </c>
      <c r="E341" s="25">
        <v>127191</v>
      </c>
      <c r="F341" s="24">
        <f t="shared" si="103"/>
        <v>190.79539998628226</v>
      </c>
      <c r="G341" s="23">
        <v>36510</v>
      </c>
      <c r="H341" s="24">
        <v>35815</v>
      </c>
      <c r="I341" s="24">
        <v>54939</v>
      </c>
      <c r="J341" s="25">
        <v>104677</v>
      </c>
      <c r="K341" s="24">
        <f t="shared" si="104"/>
        <v>90.533136751670028</v>
      </c>
      <c r="L341" s="24">
        <v>1555</v>
      </c>
      <c r="M341" s="24">
        <v>7233</v>
      </c>
      <c r="N341" s="24">
        <v>2330</v>
      </c>
      <c r="O341" s="25">
        <v>18963</v>
      </c>
      <c r="P341" s="24">
        <f t="shared" si="105"/>
        <v>713.86266094420603</v>
      </c>
      <c r="Q341" s="36">
        <f t="shared" si="106"/>
        <v>38065</v>
      </c>
      <c r="R341" s="22">
        <f t="shared" si="109"/>
        <v>43048</v>
      </c>
      <c r="S341" s="22">
        <f t="shared" si="108"/>
        <v>57269</v>
      </c>
      <c r="T341" s="22">
        <f t="shared" si="110"/>
        <v>123640</v>
      </c>
      <c r="U341" s="24">
        <f t="shared" si="107"/>
        <v>115.8934152857567</v>
      </c>
    </row>
    <row r="342" spans="1:21" x14ac:dyDescent="0.2">
      <c r="A342" s="19" t="s">
        <v>61</v>
      </c>
      <c r="B342" s="23">
        <v>3228</v>
      </c>
      <c r="C342" s="24">
        <v>10476</v>
      </c>
      <c r="D342" s="24">
        <v>4337</v>
      </c>
      <c r="E342" s="25">
        <v>19923</v>
      </c>
      <c r="F342" s="24">
        <f t="shared" si="103"/>
        <v>359.37283836753517</v>
      </c>
      <c r="G342" s="23">
        <v>1479</v>
      </c>
      <c r="H342" s="24">
        <v>1140</v>
      </c>
      <c r="I342" s="24">
        <v>2109</v>
      </c>
      <c r="J342" s="25">
        <v>3642</v>
      </c>
      <c r="K342" s="24">
        <f t="shared" si="104"/>
        <v>72.688477951635846</v>
      </c>
      <c r="L342" s="24">
        <v>878</v>
      </c>
      <c r="M342" s="24">
        <v>4564</v>
      </c>
      <c r="N342" s="24">
        <v>2048</v>
      </c>
      <c r="O342" s="25">
        <v>16222</v>
      </c>
      <c r="P342" s="24">
        <f t="shared" si="105"/>
        <v>692.08984375</v>
      </c>
      <c r="Q342" s="36">
        <f t="shared" si="106"/>
        <v>2357</v>
      </c>
      <c r="R342" s="22">
        <f t="shared" si="109"/>
        <v>5704</v>
      </c>
      <c r="S342" s="22">
        <f t="shared" si="108"/>
        <v>4157</v>
      </c>
      <c r="T342" s="22">
        <f t="shared" si="110"/>
        <v>19864</v>
      </c>
      <c r="U342" s="24">
        <f t="shared" si="107"/>
        <v>377.84459947077221</v>
      </c>
    </row>
    <row r="343" spans="1:21" x14ac:dyDescent="0.2">
      <c r="A343" s="19" t="s">
        <v>62</v>
      </c>
      <c r="B343" s="23">
        <v>59</v>
      </c>
      <c r="C343" s="24">
        <v>74</v>
      </c>
      <c r="D343" s="24">
        <v>84</v>
      </c>
      <c r="E343" s="25">
        <v>199</v>
      </c>
      <c r="F343" s="24">
        <f t="shared" si="103"/>
        <v>136.9047619047619</v>
      </c>
      <c r="G343" s="23">
        <v>89</v>
      </c>
      <c r="H343" s="24">
        <v>131</v>
      </c>
      <c r="I343" s="24">
        <v>125</v>
      </c>
      <c r="J343" s="25">
        <v>365</v>
      </c>
      <c r="K343" s="24">
        <f t="shared" si="104"/>
        <v>192</v>
      </c>
      <c r="L343" s="24">
        <v>0</v>
      </c>
      <c r="M343" s="24">
        <v>0</v>
      </c>
      <c r="N343" s="24">
        <v>0</v>
      </c>
      <c r="O343" s="25">
        <v>0</v>
      </c>
      <c r="P343" s="24" t="s">
        <v>312</v>
      </c>
      <c r="Q343" s="36">
        <f t="shared" si="106"/>
        <v>89</v>
      </c>
      <c r="R343" s="22">
        <f t="shared" si="109"/>
        <v>131</v>
      </c>
      <c r="S343" s="22">
        <f t="shared" si="108"/>
        <v>125</v>
      </c>
      <c r="T343" s="22">
        <f t="shared" si="110"/>
        <v>365</v>
      </c>
      <c r="U343" s="24">
        <f t="shared" si="107"/>
        <v>192</v>
      </c>
    </row>
    <row r="344" spans="1:21" x14ac:dyDescent="0.2">
      <c r="A344" s="19" t="s">
        <v>53</v>
      </c>
      <c r="B344" s="23">
        <v>68361</v>
      </c>
      <c r="C344" s="24">
        <v>150474</v>
      </c>
      <c r="D344" s="24">
        <v>85007</v>
      </c>
      <c r="E344" s="25">
        <v>405935</v>
      </c>
      <c r="F344" s="24">
        <f t="shared" si="103"/>
        <v>377.53126213135386</v>
      </c>
      <c r="G344" s="23">
        <v>39365</v>
      </c>
      <c r="H344" s="24">
        <v>55843</v>
      </c>
      <c r="I344" s="24">
        <v>51684</v>
      </c>
      <c r="J344" s="25">
        <v>135146</v>
      </c>
      <c r="K344" s="24">
        <f t="shared" si="104"/>
        <v>161.48517916569924</v>
      </c>
      <c r="L344" s="24">
        <v>45036</v>
      </c>
      <c r="M344" s="24">
        <v>91031</v>
      </c>
      <c r="N344" s="24">
        <v>67251</v>
      </c>
      <c r="O344" s="25">
        <v>270143</v>
      </c>
      <c r="P344" s="24">
        <f t="shared" si="105"/>
        <v>301.69365511293512</v>
      </c>
      <c r="Q344" s="36">
        <f t="shared" si="106"/>
        <v>84401</v>
      </c>
      <c r="R344" s="22">
        <f t="shared" si="109"/>
        <v>146874</v>
      </c>
      <c r="S344" s="22">
        <f t="shared" si="108"/>
        <v>118935</v>
      </c>
      <c r="T344" s="22">
        <f t="shared" si="110"/>
        <v>405289</v>
      </c>
      <c r="U344" s="24">
        <f t="shared" si="107"/>
        <v>240.76512380712151</v>
      </c>
    </row>
    <row r="345" spans="1:21" x14ac:dyDescent="0.2">
      <c r="A345" s="35" t="s">
        <v>305</v>
      </c>
      <c r="B345" s="26">
        <v>775710</v>
      </c>
      <c r="C345" s="27">
        <v>1077419</v>
      </c>
      <c r="D345" s="27">
        <v>1047037</v>
      </c>
      <c r="E345" s="28">
        <v>2723345</v>
      </c>
      <c r="F345" s="27">
        <f t="shared" si="103"/>
        <v>160.10016837991398</v>
      </c>
      <c r="G345" s="26">
        <v>704365</v>
      </c>
      <c r="H345" s="27">
        <v>777100</v>
      </c>
      <c r="I345" s="27">
        <v>901743</v>
      </c>
      <c r="J345" s="28">
        <v>1740198</v>
      </c>
      <c r="K345" s="27">
        <f t="shared" si="104"/>
        <v>92.981592316214261</v>
      </c>
      <c r="L345" s="27">
        <v>185368</v>
      </c>
      <c r="M345" s="27">
        <v>322314</v>
      </c>
      <c r="N345" s="27">
        <v>322528</v>
      </c>
      <c r="O345" s="28">
        <v>1041989</v>
      </c>
      <c r="P345" s="27">
        <f t="shared" si="105"/>
        <v>223.06931491219365</v>
      </c>
      <c r="Q345" s="36">
        <f t="shared" si="106"/>
        <v>889733</v>
      </c>
      <c r="R345" s="22">
        <f t="shared" si="109"/>
        <v>1099414</v>
      </c>
      <c r="S345" s="22">
        <f t="shared" si="108"/>
        <v>1224271</v>
      </c>
      <c r="T345" s="22">
        <f t="shared" si="110"/>
        <v>2782187</v>
      </c>
      <c r="U345" s="27">
        <f t="shared" si="107"/>
        <v>127.25254457550656</v>
      </c>
    </row>
    <row r="346" spans="1:21" x14ac:dyDescent="0.2">
      <c r="A346" s="50"/>
      <c r="B346" s="60"/>
      <c r="C346" s="27"/>
      <c r="D346" s="27"/>
      <c r="E346" s="61"/>
      <c r="F346" s="27"/>
      <c r="G346" s="60"/>
      <c r="H346" s="27"/>
      <c r="I346" s="27"/>
      <c r="J346" s="61"/>
      <c r="K346" s="27"/>
      <c r="L346" s="27"/>
      <c r="M346" s="27"/>
      <c r="N346" s="27"/>
      <c r="O346" s="28"/>
      <c r="P346" s="27"/>
      <c r="Q346" s="27"/>
      <c r="R346" s="27"/>
      <c r="S346" s="27"/>
      <c r="T346" s="28"/>
      <c r="U346" s="27"/>
    </row>
    <row r="347" spans="1:21" x14ac:dyDescent="0.2">
      <c r="A347" s="50" t="s">
        <v>289</v>
      </c>
      <c r="B347" s="62"/>
      <c r="C347" s="30"/>
      <c r="D347" s="30"/>
      <c r="E347" s="63"/>
      <c r="F347" s="30"/>
      <c r="G347" s="62"/>
      <c r="H347" s="30"/>
      <c r="I347" s="30"/>
      <c r="J347" s="63"/>
      <c r="K347" s="30"/>
      <c r="L347" s="30"/>
      <c r="M347" s="30"/>
      <c r="N347" s="30"/>
      <c r="O347" s="31"/>
      <c r="P347" s="30"/>
      <c r="Q347" s="30"/>
      <c r="R347" s="30"/>
      <c r="S347" s="30"/>
      <c r="T347" s="31"/>
      <c r="U347" s="30"/>
    </row>
    <row r="348" spans="1:21" x14ac:dyDescent="0.2">
      <c r="A348" s="50" t="s">
        <v>290</v>
      </c>
      <c r="B348" s="62"/>
      <c r="C348" s="30"/>
      <c r="D348" s="30"/>
      <c r="E348" s="63"/>
      <c r="F348" s="30"/>
      <c r="G348" s="62"/>
      <c r="H348" s="30"/>
      <c r="I348" s="30"/>
      <c r="J348" s="63"/>
      <c r="K348" s="30"/>
      <c r="L348" s="30"/>
      <c r="M348" s="30"/>
      <c r="N348" s="30"/>
      <c r="O348" s="31"/>
      <c r="P348" s="30"/>
      <c r="Q348" s="30"/>
      <c r="R348" s="30"/>
      <c r="S348" s="30"/>
      <c r="T348" s="31"/>
      <c r="U348" s="30"/>
    </row>
    <row r="349" spans="1:21" x14ac:dyDescent="0.2">
      <c r="A349" s="51" t="s">
        <v>291</v>
      </c>
      <c r="B349" s="58">
        <v>40611</v>
      </c>
      <c r="C349" s="24">
        <v>19653</v>
      </c>
      <c r="D349" s="24">
        <v>44684</v>
      </c>
      <c r="E349" s="59">
        <v>63486</v>
      </c>
      <c r="F349" s="24">
        <f t="shared" si="103"/>
        <v>42.077701190582758</v>
      </c>
      <c r="G349" s="58">
        <v>40620</v>
      </c>
      <c r="H349" s="24">
        <v>35897</v>
      </c>
      <c r="I349" s="24">
        <v>53708</v>
      </c>
      <c r="J349" s="59">
        <v>69009</v>
      </c>
      <c r="K349" s="24">
        <f t="shared" si="104"/>
        <v>28.489238102331122</v>
      </c>
      <c r="L349" s="24">
        <v>389</v>
      </c>
      <c r="M349" s="24">
        <v>726</v>
      </c>
      <c r="N349" s="24">
        <v>759</v>
      </c>
      <c r="O349" s="25">
        <v>4968</v>
      </c>
      <c r="P349" s="24">
        <f t="shared" si="105"/>
        <v>554.54545454545462</v>
      </c>
      <c r="Q349" s="24">
        <f>L349+G349</f>
        <v>41009</v>
      </c>
      <c r="R349" s="24">
        <f t="shared" ref="R349:T350" si="111">H349+M349</f>
        <v>36623</v>
      </c>
      <c r="S349" s="24">
        <f t="shared" si="111"/>
        <v>54467</v>
      </c>
      <c r="T349" s="25">
        <f t="shared" si="111"/>
        <v>73977</v>
      </c>
      <c r="U349" s="24">
        <f t="shared" si="107"/>
        <v>35.819854223658361</v>
      </c>
    </row>
    <row r="350" spans="1:21" x14ac:dyDescent="0.2">
      <c r="A350" s="50" t="s">
        <v>170</v>
      </c>
      <c r="B350" s="60">
        <v>40611</v>
      </c>
      <c r="C350" s="27">
        <v>19653</v>
      </c>
      <c r="D350" s="27">
        <v>44684</v>
      </c>
      <c r="E350" s="61">
        <v>63486</v>
      </c>
      <c r="F350" s="27">
        <f t="shared" si="103"/>
        <v>42.077701190582758</v>
      </c>
      <c r="G350" s="60">
        <v>40620</v>
      </c>
      <c r="H350" s="27">
        <v>35897</v>
      </c>
      <c r="I350" s="27">
        <v>53708</v>
      </c>
      <c r="J350" s="61">
        <v>69009</v>
      </c>
      <c r="K350" s="27">
        <f t="shared" si="104"/>
        <v>28.489238102331122</v>
      </c>
      <c r="L350" s="27">
        <v>389</v>
      </c>
      <c r="M350" s="27">
        <v>726</v>
      </c>
      <c r="N350" s="27">
        <v>759</v>
      </c>
      <c r="O350" s="28">
        <v>4968</v>
      </c>
      <c r="P350" s="27">
        <f t="shared" si="105"/>
        <v>554.54545454545462</v>
      </c>
      <c r="Q350" s="27">
        <f>L350+G350</f>
        <v>41009</v>
      </c>
      <c r="R350" s="27">
        <f t="shared" si="111"/>
        <v>36623</v>
      </c>
      <c r="S350" s="27">
        <f t="shared" si="111"/>
        <v>54467</v>
      </c>
      <c r="T350" s="28">
        <f t="shared" si="111"/>
        <v>73977</v>
      </c>
      <c r="U350" s="27">
        <f t="shared" si="107"/>
        <v>35.819854223658361</v>
      </c>
    </row>
    <row r="351" spans="1:21" x14ac:dyDescent="0.2">
      <c r="A351" s="50"/>
      <c r="B351" s="60"/>
      <c r="C351" s="27"/>
      <c r="D351" s="27"/>
      <c r="E351" s="61"/>
      <c r="F351" s="27"/>
      <c r="G351" s="60"/>
      <c r="H351" s="27"/>
      <c r="I351" s="27"/>
      <c r="J351" s="61"/>
      <c r="K351" s="27"/>
      <c r="L351" s="27"/>
      <c r="M351" s="27"/>
      <c r="N351" s="27"/>
      <c r="O351" s="28"/>
      <c r="P351" s="27"/>
      <c r="Q351" s="27"/>
      <c r="R351" s="27"/>
      <c r="S351" s="27"/>
      <c r="T351" s="28"/>
      <c r="U351" s="27"/>
    </row>
    <row r="352" spans="1:21" x14ac:dyDescent="0.2">
      <c r="A352" s="74" t="s">
        <v>336</v>
      </c>
      <c r="B352" s="60"/>
      <c r="C352" s="27"/>
      <c r="D352" s="27"/>
      <c r="E352" s="61"/>
      <c r="F352" s="27"/>
      <c r="G352" s="60"/>
      <c r="H352" s="27"/>
      <c r="I352" s="27"/>
      <c r="J352" s="61"/>
      <c r="K352" s="27"/>
      <c r="L352" s="27"/>
      <c r="M352" s="27"/>
      <c r="N352" s="27"/>
      <c r="O352" s="28"/>
      <c r="P352" s="27"/>
      <c r="Q352" s="27"/>
      <c r="R352" s="27"/>
      <c r="S352" s="27"/>
      <c r="T352" s="28"/>
      <c r="U352" s="27"/>
    </row>
    <row r="353" spans="1:21" x14ac:dyDescent="0.2">
      <c r="A353" s="19" t="s">
        <v>53</v>
      </c>
      <c r="B353" s="23">
        <v>40611</v>
      </c>
      <c r="C353" s="24">
        <v>19653</v>
      </c>
      <c r="D353" s="24">
        <v>44684</v>
      </c>
      <c r="E353" s="25">
        <v>63486</v>
      </c>
      <c r="F353" s="24">
        <f t="shared" si="103"/>
        <v>42.077701190582758</v>
      </c>
      <c r="G353" s="23">
        <v>40620</v>
      </c>
      <c r="H353" s="24">
        <v>35897</v>
      </c>
      <c r="I353" s="24">
        <v>53708</v>
      </c>
      <c r="J353" s="25">
        <v>69009</v>
      </c>
      <c r="K353" s="24">
        <f t="shared" si="104"/>
        <v>28.489238102331122</v>
      </c>
      <c r="L353" s="24">
        <v>389</v>
      </c>
      <c r="M353" s="24">
        <v>726</v>
      </c>
      <c r="N353" s="24">
        <v>759</v>
      </c>
      <c r="O353" s="25">
        <v>4968</v>
      </c>
      <c r="P353" s="24">
        <f t="shared" si="105"/>
        <v>554.54545454545462</v>
      </c>
      <c r="Q353" s="36">
        <f>L353+G353</f>
        <v>41009</v>
      </c>
      <c r="R353" s="22">
        <f t="shared" ref="R353:T354" si="112">H353+M353</f>
        <v>36623</v>
      </c>
      <c r="S353" s="22">
        <f t="shared" si="112"/>
        <v>54467</v>
      </c>
      <c r="T353" s="22">
        <f t="shared" si="112"/>
        <v>73977</v>
      </c>
      <c r="U353" s="24">
        <f t="shared" si="107"/>
        <v>35.819854223658361</v>
      </c>
    </row>
    <row r="354" spans="1:21" x14ac:dyDescent="0.2">
      <c r="A354" s="35" t="s">
        <v>72</v>
      </c>
      <c r="B354" s="26">
        <v>40611</v>
      </c>
      <c r="C354" s="27">
        <v>19653</v>
      </c>
      <c r="D354" s="27">
        <v>44684</v>
      </c>
      <c r="E354" s="28">
        <v>63486</v>
      </c>
      <c r="F354" s="27">
        <f t="shared" si="103"/>
        <v>42.077701190582758</v>
      </c>
      <c r="G354" s="26">
        <v>40620</v>
      </c>
      <c r="H354" s="27">
        <v>35897</v>
      </c>
      <c r="I354" s="27">
        <v>53708</v>
      </c>
      <c r="J354" s="28">
        <v>69009</v>
      </c>
      <c r="K354" s="27">
        <f t="shared" si="104"/>
        <v>28.489238102331122</v>
      </c>
      <c r="L354" s="27">
        <v>389</v>
      </c>
      <c r="M354" s="27">
        <v>726</v>
      </c>
      <c r="N354" s="27">
        <v>759</v>
      </c>
      <c r="O354" s="28">
        <v>4968</v>
      </c>
      <c r="P354" s="27">
        <f t="shared" si="105"/>
        <v>554.54545454545462</v>
      </c>
      <c r="Q354" s="36">
        <f>L354+G354</f>
        <v>41009</v>
      </c>
      <c r="R354" s="22">
        <f t="shared" si="112"/>
        <v>36623</v>
      </c>
      <c r="S354" s="22">
        <f t="shared" si="112"/>
        <v>54467</v>
      </c>
      <c r="T354" s="22">
        <f t="shared" si="112"/>
        <v>73977</v>
      </c>
      <c r="U354" s="27">
        <f t="shared" si="107"/>
        <v>35.819854223658361</v>
      </c>
    </row>
    <row r="355" spans="1:21" x14ac:dyDescent="0.2">
      <c r="A355" s="50"/>
      <c r="B355" s="60"/>
      <c r="C355" s="27"/>
      <c r="D355" s="27"/>
      <c r="E355" s="61"/>
      <c r="F355" s="27"/>
      <c r="G355" s="60"/>
      <c r="H355" s="27"/>
      <c r="I355" s="27"/>
      <c r="J355" s="61"/>
      <c r="K355" s="27"/>
      <c r="L355" s="27"/>
      <c r="M355" s="27"/>
      <c r="N355" s="27"/>
      <c r="O355" s="28"/>
      <c r="P355" s="27"/>
      <c r="Q355" s="27"/>
      <c r="R355" s="27"/>
      <c r="S355" s="27"/>
      <c r="T355" s="28"/>
      <c r="U355" s="27"/>
    </row>
    <row r="356" spans="1:21" x14ac:dyDescent="0.2">
      <c r="A356" s="50" t="s">
        <v>22</v>
      </c>
      <c r="B356" s="62"/>
      <c r="C356" s="30"/>
      <c r="D356" s="30"/>
      <c r="E356" s="63"/>
      <c r="F356" s="30"/>
      <c r="G356" s="62"/>
      <c r="H356" s="30"/>
      <c r="I356" s="30"/>
      <c r="J356" s="63"/>
      <c r="K356" s="30"/>
      <c r="L356" s="30"/>
      <c r="M356" s="30"/>
      <c r="N356" s="30"/>
      <c r="O356" s="31"/>
      <c r="P356" s="30"/>
      <c r="Q356" s="30"/>
      <c r="R356" s="30"/>
      <c r="S356" s="30"/>
      <c r="T356" s="31"/>
      <c r="U356" s="30"/>
    </row>
    <row r="357" spans="1:21" x14ac:dyDescent="0.2">
      <c r="A357" s="50" t="s">
        <v>292</v>
      </c>
      <c r="B357" s="62"/>
      <c r="C357" s="30"/>
      <c r="D357" s="30"/>
      <c r="E357" s="63"/>
      <c r="F357" s="30"/>
      <c r="G357" s="62"/>
      <c r="H357" s="30"/>
      <c r="I357" s="30"/>
      <c r="J357" s="63"/>
      <c r="K357" s="30"/>
      <c r="L357" s="30"/>
      <c r="M357" s="30"/>
      <c r="N357" s="30"/>
      <c r="O357" s="31"/>
      <c r="P357" s="30"/>
      <c r="Q357" s="30"/>
      <c r="R357" s="30"/>
      <c r="S357" s="30"/>
      <c r="T357" s="31"/>
      <c r="U357" s="30"/>
    </row>
    <row r="358" spans="1:21" x14ac:dyDescent="0.2">
      <c r="A358" s="50" t="s">
        <v>293</v>
      </c>
      <c r="B358" s="62"/>
      <c r="C358" s="30"/>
      <c r="D358" s="30"/>
      <c r="E358" s="63"/>
      <c r="F358" s="30"/>
      <c r="G358" s="62"/>
      <c r="H358" s="30"/>
      <c r="I358" s="30"/>
      <c r="J358" s="63"/>
      <c r="K358" s="30"/>
      <c r="L358" s="30"/>
      <c r="M358" s="30"/>
      <c r="N358" s="30"/>
      <c r="O358" s="31"/>
      <c r="P358" s="30"/>
      <c r="Q358" s="30"/>
      <c r="R358" s="30"/>
      <c r="S358" s="30"/>
      <c r="T358" s="31"/>
      <c r="U358" s="30"/>
    </row>
    <row r="359" spans="1:21" x14ac:dyDescent="0.2">
      <c r="A359" s="51" t="s">
        <v>294</v>
      </c>
      <c r="B359" s="58">
        <v>62</v>
      </c>
      <c r="C359" s="24">
        <v>500</v>
      </c>
      <c r="D359" s="24">
        <v>62</v>
      </c>
      <c r="E359" s="59">
        <v>1136</v>
      </c>
      <c r="F359" s="24">
        <f t="shared" si="103"/>
        <v>1732.2580645161293</v>
      </c>
      <c r="G359" s="58">
        <v>0</v>
      </c>
      <c r="H359" s="24">
        <v>452</v>
      </c>
      <c r="I359" s="24">
        <v>0</v>
      </c>
      <c r="J359" s="59">
        <v>993</v>
      </c>
      <c r="K359" s="24" t="s">
        <v>312</v>
      </c>
      <c r="L359" s="24">
        <v>0</v>
      </c>
      <c r="M359" s="24">
        <v>0</v>
      </c>
      <c r="N359" s="24">
        <v>0</v>
      </c>
      <c r="O359" s="25">
        <v>0</v>
      </c>
      <c r="P359" s="24" t="s">
        <v>312</v>
      </c>
      <c r="Q359" s="24">
        <f>L359+G359</f>
        <v>0</v>
      </c>
      <c r="R359" s="24">
        <f t="shared" ref="R359:T362" si="113">H359+M359</f>
        <v>452</v>
      </c>
      <c r="S359" s="24">
        <f t="shared" si="113"/>
        <v>0</v>
      </c>
      <c r="T359" s="25">
        <f t="shared" si="113"/>
        <v>993</v>
      </c>
      <c r="U359" s="24" t="s">
        <v>312</v>
      </c>
    </row>
    <row r="360" spans="1:21" x14ac:dyDescent="0.2">
      <c r="A360" s="51" t="s">
        <v>295</v>
      </c>
      <c r="B360" s="58">
        <v>18</v>
      </c>
      <c r="C360" s="24">
        <v>259</v>
      </c>
      <c r="D360" s="24">
        <v>18</v>
      </c>
      <c r="E360" s="59">
        <v>1067</v>
      </c>
      <c r="F360" s="24">
        <f t="shared" si="103"/>
        <v>5827.7777777777783</v>
      </c>
      <c r="G360" s="58">
        <v>30</v>
      </c>
      <c r="H360" s="24">
        <v>639</v>
      </c>
      <c r="I360" s="24">
        <v>50</v>
      </c>
      <c r="J360" s="59">
        <v>946</v>
      </c>
      <c r="K360" s="24">
        <f t="shared" si="104"/>
        <v>1792.0000000000002</v>
      </c>
      <c r="L360" s="24">
        <v>0</v>
      </c>
      <c r="M360" s="24">
        <v>0</v>
      </c>
      <c r="N360" s="24">
        <v>0</v>
      </c>
      <c r="O360" s="25">
        <v>0</v>
      </c>
      <c r="P360" s="24" t="s">
        <v>312</v>
      </c>
      <c r="Q360" s="24">
        <f>L360+G360</f>
        <v>30</v>
      </c>
      <c r="R360" s="24">
        <f t="shared" si="113"/>
        <v>639</v>
      </c>
      <c r="S360" s="24">
        <f t="shared" si="113"/>
        <v>50</v>
      </c>
      <c r="T360" s="25">
        <f t="shared" si="113"/>
        <v>946</v>
      </c>
      <c r="U360" s="24">
        <f t="shared" si="107"/>
        <v>1792.0000000000002</v>
      </c>
    </row>
    <row r="361" spans="1:21" x14ac:dyDescent="0.2">
      <c r="A361" s="50" t="s">
        <v>171</v>
      </c>
      <c r="B361" s="60">
        <v>80</v>
      </c>
      <c r="C361" s="27">
        <v>759</v>
      </c>
      <c r="D361" s="27">
        <v>80</v>
      </c>
      <c r="E361" s="61">
        <v>2203</v>
      </c>
      <c r="F361" s="27">
        <f t="shared" si="103"/>
        <v>2653.75</v>
      </c>
      <c r="G361" s="60">
        <v>30</v>
      </c>
      <c r="H361" s="27">
        <v>1091</v>
      </c>
      <c r="I361" s="27">
        <v>50</v>
      </c>
      <c r="J361" s="61">
        <v>1939</v>
      </c>
      <c r="K361" s="27">
        <f t="shared" si="104"/>
        <v>3778</v>
      </c>
      <c r="L361" s="27">
        <v>0</v>
      </c>
      <c r="M361" s="27">
        <v>0</v>
      </c>
      <c r="N361" s="27">
        <v>0</v>
      </c>
      <c r="O361" s="28">
        <v>0</v>
      </c>
      <c r="P361" s="27" t="s">
        <v>312</v>
      </c>
      <c r="Q361" s="27">
        <f>L361+G361</f>
        <v>30</v>
      </c>
      <c r="R361" s="27">
        <f t="shared" si="113"/>
        <v>1091</v>
      </c>
      <c r="S361" s="27">
        <f t="shared" si="113"/>
        <v>50</v>
      </c>
      <c r="T361" s="28">
        <f t="shared" si="113"/>
        <v>1939</v>
      </c>
      <c r="U361" s="27">
        <f t="shared" si="107"/>
        <v>3778</v>
      </c>
    </row>
    <row r="362" spans="1:21" x14ac:dyDescent="0.2">
      <c r="A362" s="50" t="s">
        <v>296</v>
      </c>
      <c r="B362" s="60">
        <v>953706</v>
      </c>
      <c r="C362" s="27">
        <v>1345081</v>
      </c>
      <c r="D362" s="27">
        <v>1250032</v>
      </c>
      <c r="E362" s="61">
        <v>3482294</v>
      </c>
      <c r="F362" s="27">
        <f t="shared" si="103"/>
        <v>178.57638844445583</v>
      </c>
      <c r="G362" s="60">
        <v>1014827</v>
      </c>
      <c r="H362" s="27">
        <v>1055777</v>
      </c>
      <c r="I362" s="27">
        <v>1294509</v>
      </c>
      <c r="J362" s="61">
        <v>2403591</v>
      </c>
      <c r="K362" s="27">
        <f t="shared" si="104"/>
        <v>85.675881743579993</v>
      </c>
      <c r="L362" s="27">
        <v>195567</v>
      </c>
      <c r="M362" s="27">
        <v>347035</v>
      </c>
      <c r="N362" s="27">
        <v>337983</v>
      </c>
      <c r="O362" s="28">
        <v>1137102</v>
      </c>
      <c r="P362" s="27">
        <f t="shared" si="105"/>
        <v>236.43763147850629</v>
      </c>
      <c r="Q362" s="27">
        <f>L362+G362</f>
        <v>1210394</v>
      </c>
      <c r="R362" s="27">
        <f t="shared" si="113"/>
        <v>1402812</v>
      </c>
      <c r="S362" s="27">
        <f t="shared" si="113"/>
        <v>1632492</v>
      </c>
      <c r="T362" s="28">
        <f t="shared" si="113"/>
        <v>3540693</v>
      </c>
      <c r="U362" s="27">
        <f t="shared" si="107"/>
        <v>116.88884233429629</v>
      </c>
    </row>
    <row r="363" spans="1:21" x14ac:dyDescent="0.2">
      <c r="A363" s="50"/>
      <c r="B363" s="60"/>
      <c r="C363" s="27"/>
      <c r="D363" s="27"/>
      <c r="E363" s="61"/>
      <c r="F363" s="27"/>
      <c r="G363" s="60"/>
      <c r="H363" s="27"/>
      <c r="I363" s="27"/>
      <c r="J363" s="61"/>
      <c r="K363" s="27"/>
      <c r="L363" s="27"/>
      <c r="M363" s="27"/>
      <c r="N363" s="27"/>
      <c r="O363" s="28"/>
      <c r="P363" s="27"/>
      <c r="Q363" s="27"/>
      <c r="R363" s="27"/>
      <c r="S363" s="27"/>
      <c r="T363" s="28"/>
      <c r="U363" s="27"/>
    </row>
    <row r="364" spans="1:21" x14ac:dyDescent="0.2">
      <c r="A364" s="74" t="s">
        <v>336</v>
      </c>
      <c r="B364" s="60"/>
      <c r="C364" s="27"/>
      <c r="D364" s="27"/>
      <c r="E364" s="61"/>
      <c r="F364" s="27"/>
      <c r="G364" s="60"/>
      <c r="H364" s="27"/>
      <c r="I364" s="27"/>
      <c r="J364" s="61"/>
      <c r="K364" s="27"/>
      <c r="L364" s="27"/>
      <c r="M364" s="27"/>
      <c r="N364" s="27"/>
      <c r="O364" s="28"/>
      <c r="P364" s="27"/>
      <c r="Q364" s="27"/>
      <c r="R364" s="27"/>
      <c r="S364" s="27"/>
      <c r="T364" s="28"/>
      <c r="U364" s="27"/>
    </row>
    <row r="365" spans="1:21" x14ac:dyDescent="0.2">
      <c r="A365" s="35" t="s">
        <v>73</v>
      </c>
      <c r="B365" s="29"/>
      <c r="C365" s="30"/>
      <c r="D365" s="30"/>
      <c r="E365" s="31"/>
      <c r="F365" s="30"/>
      <c r="G365" s="29"/>
      <c r="H365" s="30"/>
      <c r="I365" s="30"/>
      <c r="J365" s="31"/>
      <c r="K365" s="30"/>
      <c r="L365" s="30"/>
      <c r="M365" s="30"/>
      <c r="N365" s="30"/>
      <c r="O365" s="31"/>
      <c r="P365" s="30"/>
      <c r="Q365" s="36"/>
      <c r="U365" s="30"/>
    </row>
    <row r="366" spans="1:21" x14ac:dyDescent="0.2">
      <c r="A366" s="19" t="s">
        <v>50</v>
      </c>
      <c r="B366" s="23">
        <v>62</v>
      </c>
      <c r="C366" s="24">
        <v>500</v>
      </c>
      <c r="D366" s="24">
        <v>62</v>
      </c>
      <c r="E366" s="25">
        <v>1136</v>
      </c>
      <c r="F366" s="24">
        <f t="shared" si="103"/>
        <v>1732.2580645161293</v>
      </c>
      <c r="G366" s="23">
        <v>0</v>
      </c>
      <c r="H366" s="24">
        <v>452</v>
      </c>
      <c r="I366" s="24">
        <v>0</v>
      </c>
      <c r="J366" s="25">
        <v>993</v>
      </c>
      <c r="K366" s="24" t="s">
        <v>312</v>
      </c>
      <c r="L366" s="24">
        <v>0</v>
      </c>
      <c r="M366" s="24">
        <v>0</v>
      </c>
      <c r="N366" s="24">
        <v>0</v>
      </c>
      <c r="O366" s="25">
        <v>0</v>
      </c>
      <c r="P366" s="24" t="s">
        <v>312</v>
      </c>
      <c r="Q366" s="36">
        <f>L366+G366</f>
        <v>0</v>
      </c>
      <c r="R366" s="22">
        <f t="shared" ref="R366:T368" si="114">H366+M366</f>
        <v>452</v>
      </c>
      <c r="S366" s="22">
        <f t="shared" si="114"/>
        <v>0</v>
      </c>
      <c r="T366" s="22">
        <f t="shared" si="114"/>
        <v>993</v>
      </c>
      <c r="U366" s="24" t="s">
        <v>312</v>
      </c>
    </row>
    <row r="367" spans="1:21" x14ac:dyDescent="0.2">
      <c r="A367" s="19" t="s">
        <v>53</v>
      </c>
      <c r="B367" s="23">
        <v>18</v>
      </c>
      <c r="C367" s="24">
        <v>259</v>
      </c>
      <c r="D367" s="24">
        <v>18</v>
      </c>
      <c r="E367" s="25">
        <v>1067</v>
      </c>
      <c r="F367" s="24">
        <f t="shared" si="103"/>
        <v>5827.7777777777783</v>
      </c>
      <c r="G367" s="23">
        <v>30</v>
      </c>
      <c r="H367" s="24">
        <v>639</v>
      </c>
      <c r="I367" s="24">
        <v>50</v>
      </c>
      <c r="J367" s="25">
        <v>946</v>
      </c>
      <c r="K367" s="24">
        <f t="shared" si="104"/>
        <v>1792.0000000000002</v>
      </c>
      <c r="L367" s="24">
        <v>0</v>
      </c>
      <c r="M367" s="24">
        <v>0</v>
      </c>
      <c r="N367" s="24">
        <v>0</v>
      </c>
      <c r="O367" s="25">
        <v>0</v>
      </c>
      <c r="P367" s="24" t="s">
        <v>312</v>
      </c>
      <c r="Q367" s="36">
        <f>L367+G367</f>
        <v>30</v>
      </c>
      <c r="R367" s="22">
        <f t="shared" si="114"/>
        <v>639</v>
      </c>
      <c r="S367" s="22">
        <f t="shared" si="114"/>
        <v>50</v>
      </c>
      <c r="T367" s="22">
        <f t="shared" si="114"/>
        <v>946</v>
      </c>
      <c r="U367" s="24">
        <f t="shared" si="107"/>
        <v>1792.0000000000002</v>
      </c>
    </row>
    <row r="368" spans="1:21" x14ac:dyDescent="0.2">
      <c r="A368" s="35" t="s">
        <v>74</v>
      </c>
      <c r="B368" s="26">
        <v>80</v>
      </c>
      <c r="C368" s="27">
        <v>759</v>
      </c>
      <c r="D368" s="27">
        <v>80</v>
      </c>
      <c r="E368" s="28">
        <v>2203</v>
      </c>
      <c r="F368" s="27">
        <f t="shared" si="103"/>
        <v>2653.75</v>
      </c>
      <c r="G368" s="26">
        <v>30</v>
      </c>
      <c r="H368" s="27">
        <v>1091</v>
      </c>
      <c r="I368" s="27">
        <v>50</v>
      </c>
      <c r="J368" s="28">
        <v>1939</v>
      </c>
      <c r="K368" s="27">
        <f t="shared" si="104"/>
        <v>3778</v>
      </c>
      <c r="L368" s="27">
        <v>0</v>
      </c>
      <c r="M368" s="27">
        <v>0</v>
      </c>
      <c r="N368" s="27">
        <v>0</v>
      </c>
      <c r="O368" s="28">
        <v>0</v>
      </c>
      <c r="P368" s="27" t="s">
        <v>312</v>
      </c>
      <c r="Q368" s="36">
        <f>L368+G368</f>
        <v>30</v>
      </c>
      <c r="R368" s="22">
        <f t="shared" si="114"/>
        <v>1091</v>
      </c>
      <c r="S368" s="22">
        <f t="shared" si="114"/>
        <v>50</v>
      </c>
      <c r="T368" s="22">
        <f t="shared" si="114"/>
        <v>1939</v>
      </c>
      <c r="U368" s="27">
        <f t="shared" si="107"/>
        <v>3778</v>
      </c>
    </row>
    <row r="369" spans="1:21" x14ac:dyDescent="0.2">
      <c r="A369" s="50"/>
      <c r="B369" s="60"/>
      <c r="C369" s="27"/>
      <c r="D369" s="27"/>
      <c r="E369" s="61"/>
      <c r="F369" s="27"/>
      <c r="G369" s="60"/>
      <c r="H369" s="27"/>
      <c r="I369" s="27"/>
      <c r="J369" s="61"/>
      <c r="K369" s="27"/>
      <c r="L369" s="27"/>
      <c r="M369" s="27"/>
      <c r="N369" s="27"/>
      <c r="O369" s="28"/>
      <c r="P369" s="27"/>
      <c r="Q369" s="27"/>
      <c r="R369" s="27"/>
      <c r="S369" s="27"/>
      <c r="T369" s="28"/>
      <c r="U369" s="27"/>
    </row>
    <row r="370" spans="1:21" x14ac:dyDescent="0.2">
      <c r="A370" s="50" t="s">
        <v>24</v>
      </c>
      <c r="B370" s="62"/>
      <c r="C370" s="30"/>
      <c r="D370" s="30"/>
      <c r="E370" s="63"/>
      <c r="F370" s="30"/>
      <c r="G370" s="62"/>
      <c r="H370" s="30"/>
      <c r="I370" s="30"/>
      <c r="J370" s="63"/>
      <c r="K370" s="30"/>
      <c r="L370" s="30"/>
      <c r="M370" s="30"/>
      <c r="N370" s="30"/>
      <c r="O370" s="31"/>
      <c r="P370" s="30"/>
      <c r="Q370" s="30"/>
      <c r="R370" s="30"/>
      <c r="S370" s="30"/>
      <c r="T370" s="31"/>
      <c r="U370" s="30"/>
    </row>
    <row r="371" spans="1:21" x14ac:dyDescent="0.2">
      <c r="A371" s="51" t="s">
        <v>297</v>
      </c>
      <c r="B371" s="58">
        <v>365</v>
      </c>
      <c r="C371" s="24">
        <v>746</v>
      </c>
      <c r="D371" s="24">
        <v>431</v>
      </c>
      <c r="E371" s="59">
        <v>1648</v>
      </c>
      <c r="F371" s="24">
        <f t="shared" si="103"/>
        <v>282.36658932714619</v>
      </c>
      <c r="G371" s="58">
        <v>0</v>
      </c>
      <c r="H371" s="24">
        <v>0</v>
      </c>
      <c r="I371" s="24">
        <v>-27</v>
      </c>
      <c r="J371" s="59">
        <v>0</v>
      </c>
      <c r="K371" s="24">
        <f t="shared" si="104"/>
        <v>-100</v>
      </c>
      <c r="L371" s="24">
        <v>257</v>
      </c>
      <c r="M371" s="24">
        <v>665</v>
      </c>
      <c r="N371" s="24">
        <v>397</v>
      </c>
      <c r="O371" s="25">
        <v>1625</v>
      </c>
      <c r="P371" s="24">
        <f t="shared" si="105"/>
        <v>309.31989924433248</v>
      </c>
      <c r="Q371" s="24">
        <f>L371+G371</f>
        <v>257</v>
      </c>
      <c r="R371" s="24">
        <f t="shared" ref="R371:T372" si="115">H371+M371</f>
        <v>665</v>
      </c>
      <c r="S371" s="24">
        <f t="shared" si="115"/>
        <v>370</v>
      </c>
      <c r="T371" s="25">
        <f t="shared" si="115"/>
        <v>1625</v>
      </c>
      <c r="U371" s="24">
        <f t="shared" si="107"/>
        <v>339.18918918918922</v>
      </c>
    </row>
    <row r="372" spans="1:21" x14ac:dyDescent="0.2">
      <c r="A372" s="50" t="s">
        <v>26</v>
      </c>
      <c r="B372" s="60">
        <f>+B162+B209+B362+B371</f>
        <v>1094554</v>
      </c>
      <c r="C372" s="27">
        <f>+C162+C209+C362+C371</f>
        <v>1693639</v>
      </c>
      <c r="D372" s="27">
        <f>+D162+D209+D362+D371</f>
        <v>1457846</v>
      </c>
      <c r="E372" s="61">
        <f>+E162+E209+E362+E371</f>
        <v>4446584</v>
      </c>
      <c r="F372" s="27">
        <f t="shared" si="103"/>
        <v>205.01054295172466</v>
      </c>
      <c r="G372" s="60">
        <f>+G162+G209+G362+G371</f>
        <v>1130744</v>
      </c>
      <c r="H372" s="27">
        <f>+H162+H209+H362+H371</f>
        <v>1296807</v>
      </c>
      <c r="I372" s="27">
        <f>+I162+I209+I362+I371</f>
        <v>1460976</v>
      </c>
      <c r="J372" s="61">
        <f>+J162+J209+J362+J371</f>
        <v>3074239</v>
      </c>
      <c r="K372" s="27">
        <f t="shared" si="104"/>
        <v>110.42364830086188</v>
      </c>
      <c r="L372" s="27">
        <f>+L162+L209+L362+L371</f>
        <v>246190</v>
      </c>
      <c r="M372" s="27">
        <f>+M162+M209+M362+M371</f>
        <v>447319</v>
      </c>
      <c r="N372" s="27">
        <f>+N162+N209+N362+N371</f>
        <v>432630</v>
      </c>
      <c r="O372" s="28">
        <f>+O162+O209+O362+O371</f>
        <v>1403424</v>
      </c>
      <c r="P372" s="27">
        <f t="shared" si="105"/>
        <v>224.39359267734554</v>
      </c>
      <c r="Q372" s="27">
        <f>L372+G372</f>
        <v>1376934</v>
      </c>
      <c r="R372" s="27">
        <f t="shared" si="115"/>
        <v>1744126</v>
      </c>
      <c r="S372" s="27">
        <f t="shared" si="115"/>
        <v>1893606</v>
      </c>
      <c r="T372" s="28">
        <f t="shared" si="115"/>
        <v>4477663</v>
      </c>
      <c r="U372" s="27">
        <f t="shared" si="107"/>
        <v>136.46223131950364</v>
      </c>
    </row>
    <row r="373" spans="1:21" x14ac:dyDescent="0.2">
      <c r="A373" s="38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x14ac:dyDescent="0.2">
      <c r="A374" s="76" t="s">
        <v>336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x14ac:dyDescent="0.2">
      <c r="A375" s="19" t="s">
        <v>50</v>
      </c>
      <c r="B375" s="23">
        <v>365</v>
      </c>
      <c r="C375" s="24">
        <v>746</v>
      </c>
      <c r="D375" s="24">
        <v>431</v>
      </c>
      <c r="E375" s="25">
        <v>1648</v>
      </c>
      <c r="F375" s="24">
        <f t="shared" si="103"/>
        <v>282.36658932714619</v>
      </c>
      <c r="G375" s="23">
        <v>0</v>
      </c>
      <c r="H375" s="24">
        <v>0</v>
      </c>
      <c r="I375" s="24">
        <v>-27</v>
      </c>
      <c r="J375" s="25">
        <v>0</v>
      </c>
      <c r="K375" s="24">
        <f t="shared" si="104"/>
        <v>-100</v>
      </c>
      <c r="L375" s="24">
        <v>257</v>
      </c>
      <c r="M375" s="24">
        <v>665</v>
      </c>
      <c r="N375" s="24">
        <v>397</v>
      </c>
      <c r="O375" s="25">
        <v>1625</v>
      </c>
      <c r="P375" s="24">
        <f t="shared" si="105"/>
        <v>309.31989924433248</v>
      </c>
      <c r="Q375" s="36">
        <f>L375+G375</f>
        <v>257</v>
      </c>
      <c r="R375" s="22">
        <f t="shared" ref="R375:T376" si="116">H375+M375</f>
        <v>665</v>
      </c>
      <c r="S375" s="22">
        <f t="shared" si="116"/>
        <v>370</v>
      </c>
      <c r="T375" s="22">
        <f t="shared" si="116"/>
        <v>1625</v>
      </c>
      <c r="U375" s="24">
        <f t="shared" si="107"/>
        <v>339.18918918918922</v>
      </c>
    </row>
    <row r="376" spans="1:21" x14ac:dyDescent="0.2">
      <c r="A376" s="37" t="s">
        <v>26</v>
      </c>
      <c r="B376" s="32">
        <v>1094554</v>
      </c>
      <c r="C376" s="33">
        <v>1693639</v>
      </c>
      <c r="D376" s="33">
        <v>1457846</v>
      </c>
      <c r="E376" s="34">
        <v>4446584</v>
      </c>
      <c r="F376" s="33">
        <f t="shared" si="103"/>
        <v>205.01054295172466</v>
      </c>
      <c r="G376" s="32">
        <v>1130744</v>
      </c>
      <c r="H376" s="33">
        <v>1296807</v>
      </c>
      <c r="I376" s="33">
        <v>1460976</v>
      </c>
      <c r="J376" s="34">
        <v>3074239</v>
      </c>
      <c r="K376" s="33">
        <f t="shared" si="104"/>
        <v>110.42364830086188</v>
      </c>
      <c r="L376" s="33">
        <v>246190</v>
      </c>
      <c r="M376" s="33">
        <v>447319</v>
      </c>
      <c r="N376" s="33">
        <v>432630</v>
      </c>
      <c r="O376" s="34">
        <v>1403424</v>
      </c>
      <c r="P376" s="33">
        <f t="shared" si="105"/>
        <v>224.39359267734554</v>
      </c>
      <c r="Q376" s="36">
        <f>L376+G376</f>
        <v>1376934</v>
      </c>
      <c r="R376" s="22">
        <f t="shared" si="116"/>
        <v>1744126</v>
      </c>
      <c r="S376" s="22">
        <f t="shared" si="116"/>
        <v>1893606</v>
      </c>
      <c r="T376" s="22">
        <f t="shared" si="116"/>
        <v>4477663</v>
      </c>
      <c r="U376" s="33">
        <f t="shared" si="107"/>
        <v>136.46223131950364</v>
      </c>
    </row>
    <row r="377" spans="1:21" x14ac:dyDescent="0.2">
      <c r="A377" s="38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x14ac:dyDescent="0.2">
      <c r="A378" s="38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x14ac:dyDescent="0.2">
      <c r="A379" s="38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x14ac:dyDescent="0.2">
      <c r="A380" s="38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x14ac:dyDescent="0.2">
      <c r="A381" s="38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x14ac:dyDescent="0.2">
      <c r="A382" s="38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1:21" x14ac:dyDescent="0.2">
      <c r="A383" s="38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x14ac:dyDescent="0.2">
      <c r="A384" s="38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x14ac:dyDescent="0.2">
      <c r="A385" s="38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x14ac:dyDescent="0.2">
      <c r="A386" s="38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x14ac:dyDescent="0.2">
      <c r="A387" s="38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x14ac:dyDescent="0.2">
      <c r="A388" s="38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x14ac:dyDescent="0.2">
      <c r="A389" s="75" t="s">
        <v>327</v>
      </c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</row>
    <row r="390" spans="1:21" x14ac:dyDescent="0.2">
      <c r="A390" s="44" t="s">
        <v>313</v>
      </c>
    </row>
  </sheetData>
  <mergeCells count="24">
    <mergeCell ref="A2:T2"/>
    <mergeCell ref="A1:T1"/>
    <mergeCell ref="N6:O6"/>
    <mergeCell ref="B6:C6"/>
    <mergeCell ref="D6:E6"/>
    <mergeCell ref="G6:H6"/>
    <mergeCell ref="I6:J6"/>
    <mergeCell ref="L6:M6"/>
    <mergeCell ref="Q4:T4"/>
    <mergeCell ref="Q5:R5"/>
    <mergeCell ref="S5:T5"/>
    <mergeCell ref="Q6:R6"/>
    <mergeCell ref="S6:T6"/>
    <mergeCell ref="A3:U3"/>
    <mergeCell ref="A4:A5"/>
    <mergeCell ref="B4:E4"/>
    <mergeCell ref="G4:J4"/>
    <mergeCell ref="L4:O4"/>
    <mergeCell ref="B5:C5"/>
    <mergeCell ref="D5:E5"/>
    <mergeCell ref="G5:H5"/>
    <mergeCell ref="I5:J5"/>
    <mergeCell ref="L5:M5"/>
    <mergeCell ref="N5:O5"/>
  </mergeCells>
  <printOptions gridLines="1"/>
  <pageMargins left="0.25" right="0.25" top="0.5" bottom="0.5" header="0.3" footer="0.3"/>
  <pageSetup scale="80" orientation="landscape" r:id="rId1"/>
  <headerFooter>
    <oddFooter>&amp;L© Society of Indian Automobile Manufacturers (SIAM)&amp;RPage &amp;P of &amp;N</oddFooter>
  </headerFooter>
  <rowBreaks count="7" manualBreakCount="7">
    <brk id="32" max="16383" man="1"/>
    <brk id="72" max="16383" man="1"/>
    <brk id="108" max="16383" man="1"/>
    <brk id="172" max="16383" man="1"/>
    <brk id="218" max="16383" man="1"/>
    <brk id="270" max="16383" man="1"/>
    <brk id="312" max="16383" man="1"/>
  </rowBreaks>
  <ignoredErrors>
    <ignoredError sqref="B73:B83 B85:B100 B151:B154 B156:B158 B160:B162 L252:O304 L313:O313 D305 G305 I305 L305 N305 L315:O319 D314 G314 I314 L314 N314 L321:O326 D320 G320 I320 L320 N320 L370:O371 D327 G327 I327 L327 N327 L389:O389 L372:N372 L27:O31 L73:O107 B102:B107 L151:O162 L306:O311 L33:O55 L109:O129 L173:O190 L202:O209 L219:O241 L328:O331 L347:O350 L356:O362 C356:E362 C347:E350 C328:E331 C219:E241 C202:E209 C173:E190 B109:E129 B33:E55 C306:E311 C151:E162 C73:E107 B27:E31 C389:E389 C370:E372 C321:E326 C315:E319 C313:E313 C252:E304 G356:J362 G347:J350 G328:J331 G219:J241 G202:J209 G173:J190 G109:J129 G33:J55 G306:J311 G151:J162 G73:J107 G27:J31 G389:J389 G370:J372 G321:J326 G315:J319 G313:J313 G252:J30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c E A A B Q S w M E F A A C A A g A 6 2 z q U o 1 G x X + k A A A A 9 Q A A A B I A H A B D b 2 5 m a W c v U G F j a 2 F n Z S 5 4 b W w g o h g A K K A U A A A A A A A A A A A A A A A A A A A A A A A A A A A A h Y + x D o I w F E V / h X S n r d V B y a M M T i Z i T E y M a w M V G u F h a L H 8 m 4 O f 5 C + I U d T N 8 Z 5 7 h n v v 1 x s k f V 0 F F 9 1 a 0 2 B M J p S T Q G P W 5 A a L m H T u G M 5 J I m G r s p M q d D D I a K P e 5 j E p n T t H j H n v q Z / S p i 2 Y 4 H z C D u l 6 l 5 W 6 V u Q j m / 9 y a N A 6 h Z k m E v a v M V L Q x Y w K I S g H N j J I D X 5 7 M c x 9 t j 8 Q l l 3 l u l Z L j e F q A 2 y M w N 4 X 5 A N Q S w M E F A A C A A g A 6 2 z q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s 6 l I L i 4 w V g Q E A A D E G A A A T A B w A R m 9 y b X V s Y X M v U 2 V j d G l v b j E u b S C i G A A o o B Q A A A A A A A A A A A A A A A A A A A A A A A A A A A B 1 1 E 1 r w j A c x / G 7 4 H v 4 k 1 0 U a j E P 7 h E P m z J w M J T p z X r I N N V A T E s b x 0 R 8 7 2 v t x h j s 1 0 v L N 2 m b D 3 0 o z T r Y z N O 8 2 f O H d q v d K n e 6 M B u a 6 a 3 p 9 z k N y Z n Q b l G 1 z b N D s T Z V m W 3 S e K H f n S k 7 z 9 a Z e J T 5 Y H w o O 2 x 8 n z y 9 0 d S b c W E / T P J z Q D 2 a T x 5 f k 2 m a 2 r X V j s Y 6 6 G S U 5 c f C b n e B 8 s z Z 9 T G p 5 9 B v n V 1 q 7 9 l 6 7 X q 3 Y U c v B 3 c k 0 R c 8 z j c p 6 0 a 0 n O x z Z / b V v X U N G D I e C 7 b q R s 1 6 a 0 I N a N Z 9 W k 4 2 Q / b N Y q v z s l 7 D 6 n v q F R v t t N 9 W 7 s U x N 6 w 6 6 e K L F 4 X 2 Z Z o V + 1 H m D n t f D 5 a d y 3 W j 0 4 k 1 k b O I Q j V A w X y G c 0 Q / X Y A u Q V e g D 0 C / B v 0 G 9 F v Q 7 0 D n f T S A x B y R O T J z h O Z I z R G b I z d H c I 7 k A s k F f N Z I L p B c I L l A c o H k A s k F k g s k l 0 g u k V z C 1 x z J J Z J L J J d I L p F c I r l E c o X k C s k V k i v 4 h S O 5 Q n K F 5 A r J F Z I r J B / 8 l Z + 7 7 Z b 1 / / 4 W H 7 4 A U E s B A i 0 A F A A C A A g A 6 2 z q U o 1 G x X + k A A A A 9 Q A A A B I A A A A A A A A A A A A A A A A A A A A A A E N v b m Z p Z y 9 Q Y W N r Y W d l L n h t b F B L A Q I t A B Q A A g A I A O t s 6 l I P y u m r p A A A A O k A A A A T A A A A A A A A A A A A A A A A A P A A A A B b Q 2 9 u d G V u d F 9 U e X B l c 1 0 u e G 1 s U E s B A i 0 A F A A C A A g A 6 2 z q U g u L j B W B A Q A A M Q Y A A B M A A A A A A A A A A A A A A A A A 4 Q E A A E Z v c m 1 1 b G F z L 1 N l Y 3 R p b 2 4 x L m 1 Q S w U G A A A A A A M A A w D C A A A A r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S Q A A A A A A A B r J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G F n Z T A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E w V D A 4 O j A 4 O j U y L j A y N j Q 3 N z B a I i A v P j x F b n R y e S B U e X B l P S J G a W x s Q 2 9 s d W 1 u V H l w Z X M i I F Z h b H V l P S J z Q m d Z R 0 J n W U d C Z 1 l H Q m d Z R 0 J n W U d C Z 1 l H Q m d Z R 0 J n W U d C Z 1 l H Q m d Z R 0 J n W U d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y w m c X V v d D t T Z W N 0 a W 9 u M S 9 Q Y W d l M D A x L 0 F 1 d G 9 S Z W 1 v d m V k Q 2 9 s d W 1 u c z E u e 0 N v b H V t b j E z L D E y f S Z x d W 9 0 O y w m c X V v d D t T Z W N 0 a W 9 u M S 9 Q Y W d l M D A x L 0 F 1 d G 9 S Z W 1 v d m V k Q 2 9 s d W 1 u c z E u e 0 N v b H V t b j E 0 L D E z f S Z x d W 9 0 O y w m c X V v d D t T Z W N 0 a W 9 u M S 9 Q Y W d l M D A x L 0 F 1 d G 9 S Z W 1 v d m V k Q 2 9 s d W 1 u c z E u e 0 N v b H V t b j E 1 L D E 0 f S Z x d W 9 0 O y w m c X V v d D t T Z W N 0 a W 9 u M S 9 Q Y W d l M D A x L 0 F 1 d G 9 S Z W 1 v d m V k Q 2 9 s d W 1 u c z E u e 0 N v b H V t b j E 2 L D E 1 f S Z x d W 9 0 O y w m c X V v d D t T Z W N 0 a W 9 u M S 9 Q Y W d l M D A x L 0 F 1 d G 9 S Z W 1 v d m V k Q 2 9 s d W 1 u c z E u e 0 N v b H V t b j E 3 L D E 2 f S Z x d W 9 0 O y w m c X V v d D t T Z W N 0 a W 9 u M S 9 Q Y W d l M D A x L 0 F 1 d G 9 S Z W 1 v d m V k Q 2 9 s d W 1 u c z E u e 0 N v b H V t b j E 4 L D E 3 f S Z x d W 9 0 O y w m c X V v d D t T Z W N 0 a W 9 u M S 9 Q Y W d l M D A x L 0 F 1 d G 9 S Z W 1 v d m V k Q 2 9 s d W 1 u c z E u e 0 N v b H V t b j E 5 L D E 4 f S Z x d W 9 0 O y w m c X V v d D t T Z W N 0 a W 9 u M S 9 Q Y W d l M D A x L 0 F 1 d G 9 S Z W 1 v d m V k Q 2 9 s d W 1 u c z E u e 0 N v b H V t b j I w L D E 5 f S Z x d W 9 0 O y w m c X V v d D t T Z W N 0 a W 9 u M S 9 Q Y W d l M D A x L 0 F 1 d G 9 S Z W 1 v d m V k Q 2 9 s d W 1 u c z E u e 0 N v b H V t b j I x L D I w f S Z x d W 9 0 O y w m c X V v d D t T Z W N 0 a W 9 u M S 9 Q Y W d l M D A x L 0 F 1 d G 9 S Z W 1 v d m V k Q 2 9 s d W 1 u c z E u e 0 N v b H V t b j I y L D I x f S Z x d W 9 0 O y w m c X V v d D t T Z W N 0 a W 9 u M S 9 Q Y W d l M D A x L 0 F 1 d G 9 S Z W 1 v d m V k Q 2 9 s d W 1 u c z E u e 0 N v b H V t b j I z L D I y f S Z x d W 9 0 O y w m c X V v d D t T Z W N 0 a W 9 u M S 9 Q Y W d l M D A x L 0 F 1 d G 9 S Z W 1 v d m V k Q 2 9 s d W 1 u c z E u e 0 N v b H V t b j I 0 L D I z f S Z x d W 9 0 O y w m c X V v d D t T Z W N 0 a W 9 u M S 9 Q Y W d l M D A x L 0 F 1 d G 9 S Z W 1 v d m V k Q 2 9 s d W 1 u c z E u e 0 N v b H V t b j I 1 L D I 0 f S Z x d W 9 0 O y w m c X V v d D t T Z W N 0 a W 9 u M S 9 Q Y W d l M D A x L 0 F 1 d G 9 S Z W 1 v d m V k Q 2 9 s d W 1 u c z E u e 0 N v b H V t b j I 2 L D I 1 f S Z x d W 9 0 O y w m c X V v d D t T Z W N 0 a W 9 u M S 9 Q Y W d l M D A x L 0 F 1 d G 9 S Z W 1 v d m V k Q 2 9 s d W 1 u c z E u e 0 N v b H V t b j I 3 L D I 2 f S Z x d W 9 0 O y w m c X V v d D t T Z W N 0 a W 9 u M S 9 Q Y W d l M D A x L 0 F 1 d G 9 S Z W 1 v d m V k Q 2 9 s d W 1 u c z E u e 0 N v b H V t b j I 4 L D I 3 f S Z x d W 9 0 O y w m c X V v d D t T Z W N 0 a W 9 u M S 9 Q Y W d l M D A x L 0 F 1 d G 9 S Z W 1 v d m V k Q 2 9 s d W 1 u c z E u e 0 N v b H V t b j I 5 L D I 4 f S Z x d W 9 0 O y w m c X V v d D t T Z W N 0 a W 9 u M S 9 Q Y W d l M D A x L 0 F 1 d G 9 S Z W 1 v d m V k Q 2 9 s d W 1 u c z E u e 0 N v b H V t b j M w L D I 5 f S Z x d W 9 0 O y w m c X V v d D t T Z W N 0 a W 9 u M S 9 Q Y W d l M D A x L 0 F 1 d G 9 S Z W 1 v d m V k Q 2 9 s d W 1 u c z E u e 0 N v b H V t b j M x L D M w f S Z x d W 9 0 O y w m c X V v d D t T Z W N 0 a W 9 u M S 9 Q Y W d l M D A x L 0 F 1 d G 9 S Z W 1 v d m V k Q 2 9 s d W 1 u c z E u e 0 N v b H V t b j M y L D M x f S Z x d W 9 0 O y w m c X V v d D t T Z W N 0 a W 9 u M S 9 Q Y W d l M D A x L 0 F 1 d G 9 S Z W 1 v d m V k Q 2 9 s d W 1 u c z E u e 0 N v b H V t b j M z L D M y f S Z x d W 9 0 O y w m c X V v d D t T Z W N 0 a W 9 u M S 9 Q Y W d l M D A x L 0 F 1 d G 9 S Z W 1 v d m V k Q 2 9 s d W 1 u c z E u e 0 N v b H V t b j M 0 L D M z f S Z x d W 9 0 O y w m c X V v d D t T Z W N 0 a W 9 u M S 9 Q Y W d l M D A x L 0 F 1 d G 9 S Z W 1 v d m V k Q 2 9 s d W 1 u c z E u e 0 N v b H V t b j M 1 L D M 0 f S Z x d W 9 0 O y w m c X V v d D t T Z W N 0 a W 9 u M S 9 Q Y W d l M D A x L 0 F 1 d G 9 S Z W 1 v d m V k Q 2 9 s d W 1 u c z E u e 0 N v b H V t b j M 2 L D M 1 f S Z x d W 9 0 O y w m c X V v d D t T Z W N 0 a W 9 u M S 9 Q Y W d l M D A x L 0 F 1 d G 9 S Z W 1 v d m V k Q 2 9 s d W 1 u c z E u e 0 N v b H V t b j M 3 L D M 2 f S Z x d W 9 0 O y w m c X V v d D t T Z W N 0 a W 9 u M S 9 Q Y W d l M D A x L 0 F 1 d G 9 S Z W 1 v d m V k Q 2 9 s d W 1 u c z E u e 0 N v b H V t b j M 4 L D M 3 f S Z x d W 9 0 O y w m c X V v d D t T Z W N 0 a W 9 u M S 9 Q Y W d l M D A x L 0 F 1 d G 9 S Z W 1 v d m V k Q 2 9 s d W 1 u c z E u e 0 N v b H V t b j M 5 L D M 4 f S Z x d W 9 0 O y w m c X V v d D t T Z W N 0 a W 9 u M S 9 Q Y W d l M D A x L 0 F 1 d G 9 S Z W 1 v d m V k Q 2 9 s d W 1 u c z E u e 0 N v b H V t b j Q w L D M 5 f S Z x d W 9 0 O y w m c X V v d D t T Z W N 0 a W 9 u M S 9 Q Y W d l M D A x L 0 F 1 d G 9 S Z W 1 v d m V k Q 2 9 s d W 1 u c z E u e 0 N v b H V t b j Q x L D Q w f S Z x d W 9 0 O y w m c X V v d D t T Z W N 0 a W 9 u M S 9 Q Y W d l M D A x L 0 F 1 d G 9 S Z W 1 v d m V k Q 2 9 s d W 1 u c z E u e 0 N v b H V t b j Q y L D Q x f S Z x d W 9 0 O y w m c X V v d D t T Z W N 0 a W 9 u M S 9 Q Y W d l M D A x L 0 F 1 d G 9 S Z W 1 v d m V k Q 2 9 s d W 1 u c z E u e 0 N v b H V t b j Q z L D Q y f S Z x d W 9 0 O y w m c X V v d D t T Z W N 0 a W 9 u M S 9 Q Y W d l M D A x L 0 F 1 d G 9 S Z W 1 v d m V k Q 2 9 s d W 1 u c z E u e 0 N v b H V t b j Q 0 L D Q z f S Z x d W 9 0 O y w m c X V v d D t T Z W N 0 a W 9 u M S 9 Q Y W d l M D A x L 0 F 1 d G 9 S Z W 1 v d m V k Q 2 9 s d W 1 u c z E u e 0 N v b H V t b j Q 1 L D Q 0 f S Z x d W 9 0 O y w m c X V v d D t T Z W N 0 a W 9 u M S 9 Q Y W d l M D A x L 0 F 1 d G 9 S Z W 1 v d m V k Q 2 9 s d W 1 u c z E u e 0 N v b H V t b j Q 2 L D Q 1 f S Z x d W 9 0 O y w m c X V v d D t T Z W N 0 a W 9 u M S 9 Q Y W d l M D A x L 0 F 1 d G 9 S Z W 1 v d m V k Q 2 9 s d W 1 u c z E u e 0 N v b H V t b j Q 3 L D Q 2 f S Z x d W 9 0 O y w m c X V v d D t T Z W N 0 a W 9 u M S 9 Q Y W d l M D A x L 0 F 1 d G 9 S Z W 1 v d m V k Q 2 9 s d W 1 u c z E u e 0 N v b H V t b j Q 4 L D Q 3 f S Z x d W 9 0 O y w m c X V v d D t T Z W N 0 a W 9 u M S 9 Q Y W d l M D A x L 0 F 1 d G 9 S Z W 1 v d m V k Q 2 9 s d W 1 u c z E u e 0 N v b H V t b j Q 5 L D Q 4 f S Z x d W 9 0 O y w m c X V v d D t T Z W N 0 a W 9 u M S 9 Q Y W d l M D A x L 0 F 1 d G 9 S Z W 1 v d m V k Q 2 9 s d W 1 u c z E u e 0 N v b H V t b j U w L D Q 5 f S Z x d W 9 0 O 1 0 s J n F 1 b 3 Q 7 Q 2 9 s d W 1 u Q 2 9 1 b n Q m c X V v d D s 6 N T A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y w m c X V v d D t T Z W N 0 a W 9 u M S 9 Q Y W d l M D A x L 0 F 1 d G 9 S Z W 1 v d m V k Q 2 9 s d W 1 u c z E u e 0 N v b H V t b j E z L D E y f S Z x d W 9 0 O y w m c X V v d D t T Z W N 0 a W 9 u M S 9 Q Y W d l M D A x L 0 F 1 d G 9 S Z W 1 v d m V k Q 2 9 s d W 1 u c z E u e 0 N v b H V t b j E 0 L D E z f S Z x d W 9 0 O y w m c X V v d D t T Z W N 0 a W 9 u M S 9 Q Y W d l M D A x L 0 F 1 d G 9 S Z W 1 v d m V k Q 2 9 s d W 1 u c z E u e 0 N v b H V t b j E 1 L D E 0 f S Z x d W 9 0 O y w m c X V v d D t T Z W N 0 a W 9 u M S 9 Q Y W d l M D A x L 0 F 1 d G 9 S Z W 1 v d m V k Q 2 9 s d W 1 u c z E u e 0 N v b H V t b j E 2 L D E 1 f S Z x d W 9 0 O y w m c X V v d D t T Z W N 0 a W 9 u M S 9 Q Y W d l M D A x L 0 F 1 d G 9 S Z W 1 v d m V k Q 2 9 s d W 1 u c z E u e 0 N v b H V t b j E 3 L D E 2 f S Z x d W 9 0 O y w m c X V v d D t T Z W N 0 a W 9 u M S 9 Q Y W d l M D A x L 0 F 1 d G 9 S Z W 1 v d m V k Q 2 9 s d W 1 u c z E u e 0 N v b H V t b j E 4 L D E 3 f S Z x d W 9 0 O y w m c X V v d D t T Z W N 0 a W 9 u M S 9 Q Y W d l M D A x L 0 F 1 d G 9 S Z W 1 v d m V k Q 2 9 s d W 1 u c z E u e 0 N v b H V t b j E 5 L D E 4 f S Z x d W 9 0 O y w m c X V v d D t T Z W N 0 a W 9 u M S 9 Q Y W d l M D A x L 0 F 1 d G 9 S Z W 1 v d m V k Q 2 9 s d W 1 u c z E u e 0 N v b H V t b j I w L D E 5 f S Z x d W 9 0 O y w m c X V v d D t T Z W N 0 a W 9 u M S 9 Q Y W d l M D A x L 0 F 1 d G 9 S Z W 1 v d m V k Q 2 9 s d W 1 u c z E u e 0 N v b H V t b j I x L D I w f S Z x d W 9 0 O y w m c X V v d D t T Z W N 0 a W 9 u M S 9 Q Y W d l M D A x L 0 F 1 d G 9 S Z W 1 v d m V k Q 2 9 s d W 1 u c z E u e 0 N v b H V t b j I y L D I x f S Z x d W 9 0 O y w m c X V v d D t T Z W N 0 a W 9 u M S 9 Q Y W d l M D A x L 0 F 1 d G 9 S Z W 1 v d m V k Q 2 9 s d W 1 u c z E u e 0 N v b H V t b j I z L D I y f S Z x d W 9 0 O y w m c X V v d D t T Z W N 0 a W 9 u M S 9 Q Y W d l M D A x L 0 F 1 d G 9 S Z W 1 v d m V k Q 2 9 s d W 1 u c z E u e 0 N v b H V t b j I 0 L D I z f S Z x d W 9 0 O y w m c X V v d D t T Z W N 0 a W 9 u M S 9 Q Y W d l M D A x L 0 F 1 d G 9 S Z W 1 v d m V k Q 2 9 s d W 1 u c z E u e 0 N v b H V t b j I 1 L D I 0 f S Z x d W 9 0 O y w m c X V v d D t T Z W N 0 a W 9 u M S 9 Q Y W d l M D A x L 0 F 1 d G 9 S Z W 1 v d m V k Q 2 9 s d W 1 u c z E u e 0 N v b H V t b j I 2 L D I 1 f S Z x d W 9 0 O y w m c X V v d D t T Z W N 0 a W 9 u M S 9 Q Y W d l M D A x L 0 F 1 d G 9 S Z W 1 v d m V k Q 2 9 s d W 1 u c z E u e 0 N v b H V t b j I 3 L D I 2 f S Z x d W 9 0 O y w m c X V v d D t T Z W N 0 a W 9 u M S 9 Q Y W d l M D A x L 0 F 1 d G 9 S Z W 1 v d m V k Q 2 9 s d W 1 u c z E u e 0 N v b H V t b j I 4 L D I 3 f S Z x d W 9 0 O y w m c X V v d D t T Z W N 0 a W 9 u M S 9 Q Y W d l M D A x L 0 F 1 d G 9 S Z W 1 v d m V k Q 2 9 s d W 1 u c z E u e 0 N v b H V t b j I 5 L D I 4 f S Z x d W 9 0 O y w m c X V v d D t T Z W N 0 a W 9 u M S 9 Q Y W d l M D A x L 0 F 1 d G 9 S Z W 1 v d m V k Q 2 9 s d W 1 u c z E u e 0 N v b H V t b j M w L D I 5 f S Z x d W 9 0 O y w m c X V v d D t T Z W N 0 a W 9 u M S 9 Q Y W d l M D A x L 0 F 1 d G 9 S Z W 1 v d m V k Q 2 9 s d W 1 u c z E u e 0 N v b H V t b j M x L D M w f S Z x d W 9 0 O y w m c X V v d D t T Z W N 0 a W 9 u M S 9 Q Y W d l M D A x L 0 F 1 d G 9 S Z W 1 v d m V k Q 2 9 s d W 1 u c z E u e 0 N v b H V t b j M y L D M x f S Z x d W 9 0 O y w m c X V v d D t T Z W N 0 a W 9 u M S 9 Q Y W d l M D A x L 0 F 1 d G 9 S Z W 1 v d m V k Q 2 9 s d W 1 u c z E u e 0 N v b H V t b j M z L D M y f S Z x d W 9 0 O y w m c X V v d D t T Z W N 0 a W 9 u M S 9 Q Y W d l M D A x L 0 F 1 d G 9 S Z W 1 v d m V k Q 2 9 s d W 1 u c z E u e 0 N v b H V t b j M 0 L D M z f S Z x d W 9 0 O y w m c X V v d D t T Z W N 0 a W 9 u M S 9 Q Y W d l M D A x L 0 F 1 d G 9 S Z W 1 v d m V k Q 2 9 s d W 1 u c z E u e 0 N v b H V t b j M 1 L D M 0 f S Z x d W 9 0 O y w m c X V v d D t T Z W N 0 a W 9 u M S 9 Q Y W d l M D A x L 0 F 1 d G 9 S Z W 1 v d m V k Q 2 9 s d W 1 u c z E u e 0 N v b H V t b j M 2 L D M 1 f S Z x d W 9 0 O y w m c X V v d D t T Z W N 0 a W 9 u M S 9 Q Y W d l M D A x L 0 F 1 d G 9 S Z W 1 v d m V k Q 2 9 s d W 1 u c z E u e 0 N v b H V t b j M 3 L D M 2 f S Z x d W 9 0 O y w m c X V v d D t T Z W N 0 a W 9 u M S 9 Q Y W d l M D A x L 0 F 1 d G 9 S Z W 1 v d m V k Q 2 9 s d W 1 u c z E u e 0 N v b H V t b j M 4 L D M 3 f S Z x d W 9 0 O y w m c X V v d D t T Z W N 0 a W 9 u M S 9 Q Y W d l M D A x L 0 F 1 d G 9 S Z W 1 v d m V k Q 2 9 s d W 1 u c z E u e 0 N v b H V t b j M 5 L D M 4 f S Z x d W 9 0 O y w m c X V v d D t T Z W N 0 a W 9 u M S 9 Q Y W d l M D A x L 0 F 1 d G 9 S Z W 1 v d m V k Q 2 9 s d W 1 u c z E u e 0 N v b H V t b j Q w L D M 5 f S Z x d W 9 0 O y w m c X V v d D t T Z W N 0 a W 9 u M S 9 Q Y W d l M D A x L 0 F 1 d G 9 S Z W 1 v d m V k Q 2 9 s d W 1 u c z E u e 0 N v b H V t b j Q x L D Q w f S Z x d W 9 0 O y w m c X V v d D t T Z W N 0 a W 9 u M S 9 Q Y W d l M D A x L 0 F 1 d G 9 S Z W 1 v d m V k Q 2 9 s d W 1 u c z E u e 0 N v b H V t b j Q y L D Q x f S Z x d W 9 0 O y w m c X V v d D t T Z W N 0 a W 9 u M S 9 Q Y W d l M D A x L 0 F 1 d G 9 S Z W 1 v d m V k Q 2 9 s d W 1 u c z E u e 0 N v b H V t b j Q z L D Q y f S Z x d W 9 0 O y w m c X V v d D t T Z W N 0 a W 9 u M S 9 Q Y W d l M D A x L 0 F 1 d G 9 S Z W 1 v d m V k Q 2 9 s d W 1 u c z E u e 0 N v b H V t b j Q 0 L D Q z f S Z x d W 9 0 O y w m c X V v d D t T Z W N 0 a W 9 u M S 9 Q Y W d l M D A x L 0 F 1 d G 9 S Z W 1 v d m V k Q 2 9 s d W 1 u c z E u e 0 N v b H V t b j Q 1 L D Q 0 f S Z x d W 9 0 O y w m c X V v d D t T Z W N 0 a W 9 u M S 9 Q Y W d l M D A x L 0 F 1 d G 9 S Z W 1 v d m V k Q 2 9 s d W 1 u c z E u e 0 N v b H V t b j Q 2 L D Q 1 f S Z x d W 9 0 O y w m c X V v d D t T Z W N 0 a W 9 u M S 9 Q Y W d l M D A x L 0 F 1 d G 9 S Z W 1 v d m V k Q 2 9 s d W 1 u c z E u e 0 N v b H V t b j Q 3 L D Q 2 f S Z x d W 9 0 O y w m c X V v d D t T Z W N 0 a W 9 u M S 9 Q Y W d l M D A x L 0 F 1 d G 9 S Z W 1 v d m V k Q 2 9 s d W 1 u c z E u e 0 N v b H V t b j Q 4 L D Q 3 f S Z x d W 9 0 O y w m c X V v d D t T Z W N 0 a W 9 u M S 9 Q Y W d l M D A x L 0 F 1 d G 9 S Z W 1 v d m V k Q 2 9 s d W 1 u c z E u e 0 N v b H V t b j Q 5 L D Q 4 f S Z x d W 9 0 O y w m c X V v d D t T Z W N 0 a W 9 u M S 9 Q Y W d l M D A x L 0 F 1 d G 9 S Z W 1 v d m V k Q 2 9 s d W 1 u c z E u e 0 N v b H V t b j U w L D Q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A w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C C q t F 2 I k I Q K w + 0 O h h U r C b A A A A A A I A A A A A A A N m A A D A A A A A E A A A A C 9 0 p U Y H r H s 2 1 e h e d w R t u n k A A A A A B I A A A K A A A A A Q A A A A W 6 7 8 S 5 i V 9 4 U a A p O B s y 3 I p 1 A A A A A 8 y 2 0 0 9 1 C 1 e S 2 / F R e N / 7 d g n L H h i p F m m 1 o z M 2 S O X i D Z Y d k Q 3 9 D U z / P l 0 P y K X J m a l o s 5 t a O l M m m 5 B w S k f d y k K 7 z 5 j z P n K 7 C L C T S H C S k 7 + 9 8 x f B Q A A A D M 4 z n e V X j v S m E 4 l n q 6 h j C i 0 w w s G w = = < / D a t a M a s h u p > 
</file>

<file path=customXml/itemProps1.xml><?xml version="1.0" encoding="utf-8"?>
<ds:datastoreItem xmlns:ds="http://schemas.openxmlformats.org/officeDocument/2006/customXml" ds:itemID="{FA1FEA65-D01A-4EBF-8CEE-F8BFF8D300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2021-07-09T11:54:12Z</dcterms:created>
  <dcterms:modified xsi:type="dcterms:W3CDTF">2021-07-15T04:01:17Z</dcterms:modified>
</cp:coreProperties>
</file>