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December 2021\"/>
    </mc:Choice>
  </mc:AlternateContent>
  <bookViews>
    <workbookView xWindow="0" yWindow="0" windowWidth="20490" windowHeight="7905" tabRatio="999"/>
  </bookViews>
  <sheets>
    <sheet name="Summary" sheetId="2" r:id="rId1"/>
    <sheet name="Report" sheetId="8" r:id="rId2"/>
    <sheet name="Report CVs" sheetId="15" r:id="rId3"/>
  </sheets>
  <definedNames>
    <definedName name="_xlnm.Print_Titles" localSheetId="1">Report!$1:$6</definedName>
    <definedName name="_xlnm.Print_Titles" localSheetId="2">'Report CVs'!$1:$6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5" l="1"/>
  <c r="M49" i="15"/>
  <c r="M48" i="15"/>
  <c r="M47" i="15"/>
  <c r="M46" i="15"/>
  <c r="M45" i="15"/>
  <c r="M44" i="15"/>
  <c r="M43" i="15"/>
  <c r="M42" i="15"/>
  <c r="M41" i="15"/>
  <c r="M40" i="15"/>
  <c r="M39" i="15"/>
  <c r="M37" i="15"/>
  <c r="M36" i="15"/>
  <c r="M34" i="15"/>
  <c r="M33" i="15"/>
  <c r="M32" i="15"/>
  <c r="M31" i="15"/>
  <c r="M30" i="15"/>
  <c r="M26" i="15"/>
  <c r="M25" i="15"/>
  <c r="M24" i="15"/>
  <c r="M23" i="15"/>
  <c r="M22" i="15"/>
  <c r="M21" i="15"/>
  <c r="M20" i="15"/>
  <c r="M19" i="15"/>
  <c r="M17" i="15"/>
  <c r="M15" i="15"/>
  <c r="M14" i="15"/>
  <c r="M13" i="15"/>
  <c r="M12" i="15"/>
  <c r="M10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7" i="15"/>
  <c r="J36" i="15"/>
  <c r="J34" i="15"/>
  <c r="J33" i="15"/>
  <c r="J31" i="15"/>
  <c r="J30" i="15"/>
  <c r="J26" i="15"/>
  <c r="J25" i="15"/>
  <c r="J23" i="15"/>
  <c r="J22" i="15"/>
  <c r="J21" i="15"/>
  <c r="J20" i="15"/>
  <c r="J19" i="15"/>
  <c r="J17" i="15"/>
  <c r="J15" i="15"/>
  <c r="J14" i="15"/>
  <c r="J13" i="15"/>
  <c r="J10" i="15"/>
  <c r="G50" i="15"/>
  <c r="G49" i="15"/>
  <c r="G48" i="15"/>
  <c r="G47" i="15"/>
  <c r="G46" i="15"/>
  <c r="G45" i="15"/>
  <c r="G43" i="15"/>
  <c r="G42" i="15"/>
  <c r="G41" i="15"/>
  <c r="G40" i="15"/>
  <c r="G39" i="15"/>
  <c r="G37" i="15"/>
  <c r="G36" i="15"/>
  <c r="G34" i="15"/>
  <c r="G33" i="15"/>
  <c r="G32" i="15"/>
  <c r="G31" i="15"/>
  <c r="G30" i="15"/>
  <c r="G26" i="15"/>
  <c r="G25" i="15"/>
  <c r="G24" i="15"/>
  <c r="G23" i="15"/>
  <c r="G22" i="15"/>
  <c r="G21" i="15"/>
  <c r="G20" i="15"/>
  <c r="G19" i="15"/>
  <c r="G17" i="15"/>
  <c r="G15" i="15"/>
  <c r="G14" i="15"/>
  <c r="G13" i="15"/>
  <c r="G12" i="15"/>
  <c r="G10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7" i="15"/>
  <c r="D36" i="15"/>
  <c r="D34" i="15"/>
  <c r="D33" i="15"/>
  <c r="D32" i="15"/>
  <c r="D31" i="15"/>
  <c r="D30" i="15"/>
  <c r="D26" i="15"/>
  <c r="D25" i="15"/>
  <c r="D23" i="15"/>
  <c r="D22" i="15"/>
  <c r="D21" i="15"/>
  <c r="D20" i="15"/>
  <c r="D19" i="15"/>
  <c r="D17" i="15"/>
  <c r="D15" i="15"/>
  <c r="D14" i="15"/>
  <c r="D13" i="15"/>
  <c r="D12" i="15"/>
  <c r="D10" i="15"/>
  <c r="L50" i="15"/>
  <c r="K50" i="15"/>
  <c r="L49" i="15"/>
  <c r="K49" i="15"/>
  <c r="L48" i="15"/>
  <c r="K48" i="15"/>
  <c r="L47" i="15"/>
  <c r="K47" i="15"/>
  <c r="L46" i="15"/>
  <c r="K46" i="15"/>
  <c r="L45" i="15"/>
  <c r="K45" i="15"/>
  <c r="L44" i="15"/>
  <c r="K44" i="15"/>
  <c r="L43" i="15"/>
  <c r="K43" i="15"/>
  <c r="L42" i="15"/>
  <c r="K42" i="15"/>
  <c r="L41" i="15"/>
  <c r="K41" i="15"/>
  <c r="L40" i="15"/>
  <c r="K40" i="15"/>
  <c r="L39" i="15"/>
  <c r="K39" i="15"/>
  <c r="L37" i="15"/>
  <c r="K37" i="15"/>
  <c r="L36" i="15"/>
  <c r="K36" i="15"/>
  <c r="L35" i="15"/>
  <c r="K35" i="15"/>
  <c r="L34" i="15"/>
  <c r="K34" i="15"/>
  <c r="L33" i="15"/>
  <c r="K33" i="15"/>
  <c r="L32" i="15"/>
  <c r="K32" i="15"/>
  <c r="L31" i="15"/>
  <c r="K31" i="15"/>
  <c r="L30" i="15"/>
  <c r="K30" i="15"/>
  <c r="L26" i="15"/>
  <c r="K26" i="15"/>
  <c r="L25" i="15"/>
  <c r="K25" i="15"/>
  <c r="L24" i="15"/>
  <c r="K24" i="15"/>
  <c r="L23" i="15"/>
  <c r="K23" i="15"/>
  <c r="L22" i="15"/>
  <c r="K22" i="15"/>
  <c r="L21" i="15"/>
  <c r="K21" i="15"/>
  <c r="L20" i="15"/>
  <c r="K20" i="15"/>
  <c r="L19" i="15"/>
  <c r="K19" i="15"/>
  <c r="L17" i="15"/>
  <c r="K17" i="15"/>
  <c r="K16" i="15"/>
  <c r="L15" i="15"/>
  <c r="K15" i="15"/>
  <c r="L14" i="15"/>
  <c r="K14" i="15"/>
  <c r="L13" i="15"/>
  <c r="K13" i="15"/>
  <c r="L12" i="15"/>
  <c r="K12" i="15"/>
  <c r="L11" i="15"/>
  <c r="K11" i="15"/>
  <c r="L10" i="15"/>
  <c r="K10" i="15"/>
  <c r="P109" i="8"/>
  <c r="K126" i="8"/>
  <c r="K70" i="8"/>
  <c r="F161" i="8"/>
  <c r="F88" i="8"/>
  <c r="T388" i="8"/>
  <c r="S388" i="8"/>
  <c r="R388" i="8"/>
  <c r="Q388" i="8"/>
  <c r="T387" i="8"/>
  <c r="S387" i="8"/>
  <c r="R387" i="8"/>
  <c r="Q387" i="8"/>
  <c r="T386" i="8"/>
  <c r="S386" i="8"/>
  <c r="R386" i="8"/>
  <c r="Q386" i="8"/>
  <c r="T384" i="8"/>
  <c r="S384" i="8"/>
  <c r="R384" i="8"/>
  <c r="Q384" i="8"/>
  <c r="T383" i="8"/>
  <c r="S383" i="8"/>
  <c r="R383" i="8"/>
  <c r="Q383" i="8"/>
  <c r="T382" i="8"/>
  <c r="S382" i="8"/>
  <c r="R382" i="8"/>
  <c r="Q382" i="8"/>
  <c r="T379" i="8"/>
  <c r="S379" i="8"/>
  <c r="R379" i="8"/>
  <c r="Q379" i="8"/>
  <c r="T378" i="8"/>
  <c r="S378" i="8"/>
  <c r="R378" i="8"/>
  <c r="Q378" i="8"/>
  <c r="T377" i="8"/>
  <c r="S377" i="8"/>
  <c r="R377" i="8"/>
  <c r="Q377" i="8"/>
  <c r="T376" i="8"/>
  <c r="S376" i="8"/>
  <c r="R376" i="8"/>
  <c r="Q376" i="8"/>
  <c r="T374" i="8"/>
  <c r="S374" i="8"/>
  <c r="R374" i="8"/>
  <c r="Q374" i="8"/>
  <c r="T373" i="8"/>
  <c r="S373" i="8"/>
  <c r="R373" i="8"/>
  <c r="Q373" i="8"/>
  <c r="T372" i="8"/>
  <c r="S372" i="8"/>
  <c r="R372" i="8"/>
  <c r="Q372" i="8"/>
  <c r="T368" i="8"/>
  <c r="S368" i="8"/>
  <c r="R368" i="8"/>
  <c r="Q368" i="8"/>
  <c r="T367" i="8"/>
  <c r="S367" i="8"/>
  <c r="R367" i="8"/>
  <c r="Q367" i="8"/>
  <c r="T366" i="8"/>
  <c r="S366" i="8"/>
  <c r="R366" i="8"/>
  <c r="Q366" i="8"/>
  <c r="T365" i="8"/>
  <c r="S365" i="8"/>
  <c r="R365" i="8"/>
  <c r="Q365" i="8"/>
  <c r="T364" i="8"/>
  <c r="S364" i="8"/>
  <c r="R364" i="8"/>
  <c r="Q364" i="8"/>
  <c r="T363" i="8"/>
  <c r="S363" i="8"/>
  <c r="R363" i="8"/>
  <c r="Q363" i="8"/>
  <c r="T362" i="8"/>
  <c r="S362" i="8"/>
  <c r="R362" i="8"/>
  <c r="Q362" i="8"/>
  <c r="T361" i="8"/>
  <c r="S361" i="8"/>
  <c r="R361" i="8"/>
  <c r="Q361" i="8"/>
  <c r="T360" i="8"/>
  <c r="S360" i="8"/>
  <c r="R360" i="8"/>
  <c r="Q360" i="8"/>
  <c r="T359" i="8"/>
  <c r="S359" i="8"/>
  <c r="R359" i="8"/>
  <c r="Q359" i="8"/>
  <c r="T358" i="8"/>
  <c r="S358" i="8"/>
  <c r="R358" i="8"/>
  <c r="Q358" i="8"/>
  <c r="T357" i="8"/>
  <c r="S357" i="8"/>
  <c r="R357" i="8"/>
  <c r="Q357" i="8"/>
  <c r="T356" i="8"/>
  <c r="S356" i="8"/>
  <c r="R356" i="8"/>
  <c r="Q356" i="8"/>
  <c r="T353" i="8"/>
  <c r="S353" i="8"/>
  <c r="R353" i="8"/>
  <c r="Q353" i="8"/>
  <c r="T352" i="8"/>
  <c r="S352" i="8"/>
  <c r="R352" i="8"/>
  <c r="Q352" i="8"/>
  <c r="T351" i="8"/>
  <c r="S351" i="8"/>
  <c r="R351" i="8"/>
  <c r="Q351" i="8"/>
  <c r="T350" i="8"/>
  <c r="S350" i="8"/>
  <c r="R350" i="8"/>
  <c r="Q350" i="8"/>
  <c r="T349" i="8"/>
  <c r="S349" i="8"/>
  <c r="R349" i="8"/>
  <c r="Q349" i="8"/>
  <c r="T348" i="8"/>
  <c r="S348" i="8"/>
  <c r="R348" i="8"/>
  <c r="Q348" i="8"/>
  <c r="T346" i="8"/>
  <c r="S346" i="8"/>
  <c r="R346" i="8"/>
  <c r="Q346" i="8"/>
  <c r="T345" i="8"/>
  <c r="S345" i="8"/>
  <c r="R345" i="8"/>
  <c r="Q345" i="8"/>
  <c r="T344" i="8"/>
  <c r="S344" i="8"/>
  <c r="R344" i="8"/>
  <c r="Q344" i="8"/>
  <c r="T343" i="8"/>
  <c r="S343" i="8"/>
  <c r="R343" i="8"/>
  <c r="Q343" i="8"/>
  <c r="T342" i="8"/>
  <c r="S342" i="8"/>
  <c r="R342" i="8"/>
  <c r="Q342" i="8"/>
  <c r="T341" i="8"/>
  <c r="S341" i="8"/>
  <c r="R341" i="8"/>
  <c r="Q341" i="8"/>
  <c r="T340" i="8"/>
  <c r="S340" i="8"/>
  <c r="R340" i="8"/>
  <c r="Q340" i="8"/>
  <c r="T339" i="8"/>
  <c r="S339" i="8"/>
  <c r="R339" i="8"/>
  <c r="Q339" i="8"/>
  <c r="T337" i="8"/>
  <c r="S337" i="8"/>
  <c r="R337" i="8"/>
  <c r="Q337" i="8"/>
  <c r="T336" i="8"/>
  <c r="S336" i="8"/>
  <c r="R336" i="8"/>
  <c r="Q336" i="8"/>
  <c r="T335" i="8"/>
  <c r="S335" i="8"/>
  <c r="R335" i="8"/>
  <c r="Q335" i="8"/>
  <c r="T334" i="8"/>
  <c r="S334" i="8"/>
  <c r="R334" i="8"/>
  <c r="Q334" i="8"/>
  <c r="T333" i="8"/>
  <c r="S333" i="8"/>
  <c r="R333" i="8"/>
  <c r="Q333" i="8"/>
  <c r="T332" i="8"/>
  <c r="S332" i="8"/>
  <c r="R332" i="8"/>
  <c r="Q332" i="8"/>
  <c r="T330" i="8"/>
  <c r="S330" i="8"/>
  <c r="R330" i="8"/>
  <c r="Q330" i="8"/>
  <c r="T329" i="8"/>
  <c r="S329" i="8"/>
  <c r="R329" i="8"/>
  <c r="Q329" i="8"/>
  <c r="T328" i="8"/>
  <c r="S328" i="8"/>
  <c r="R328" i="8"/>
  <c r="Q328" i="8"/>
  <c r="T327" i="8"/>
  <c r="S327" i="8"/>
  <c r="R327" i="8"/>
  <c r="Q327" i="8"/>
  <c r="T326" i="8"/>
  <c r="S326" i="8"/>
  <c r="R326" i="8"/>
  <c r="Q326" i="8"/>
  <c r="T325" i="8"/>
  <c r="S325" i="8"/>
  <c r="R325" i="8"/>
  <c r="Q325" i="8"/>
  <c r="T324" i="8"/>
  <c r="S324" i="8"/>
  <c r="R324" i="8"/>
  <c r="Q324" i="8"/>
  <c r="T323" i="8"/>
  <c r="S323" i="8"/>
  <c r="R323" i="8"/>
  <c r="Q323" i="8"/>
  <c r="T321" i="8"/>
  <c r="S321" i="8"/>
  <c r="R321" i="8"/>
  <c r="Q321" i="8"/>
  <c r="T320" i="8"/>
  <c r="S320" i="8"/>
  <c r="R320" i="8"/>
  <c r="Q320" i="8"/>
  <c r="T319" i="8"/>
  <c r="S319" i="8"/>
  <c r="R319" i="8"/>
  <c r="Q319" i="8"/>
  <c r="T318" i="8"/>
  <c r="S318" i="8"/>
  <c r="R318" i="8"/>
  <c r="Q318" i="8"/>
  <c r="T317" i="8"/>
  <c r="S317" i="8"/>
  <c r="R317" i="8"/>
  <c r="Q317" i="8"/>
  <c r="T315" i="8"/>
  <c r="S315" i="8"/>
  <c r="R315" i="8"/>
  <c r="Q315" i="8"/>
  <c r="T314" i="8"/>
  <c r="S314" i="8"/>
  <c r="R314" i="8"/>
  <c r="Q314" i="8"/>
  <c r="T313" i="8"/>
  <c r="S313" i="8"/>
  <c r="R313" i="8"/>
  <c r="Q313" i="8"/>
  <c r="T312" i="8"/>
  <c r="S312" i="8"/>
  <c r="R312" i="8"/>
  <c r="Q312" i="8"/>
  <c r="T311" i="8"/>
  <c r="S311" i="8"/>
  <c r="R311" i="8"/>
  <c r="Q311" i="8"/>
  <c r="T310" i="8"/>
  <c r="S310" i="8"/>
  <c r="R310" i="8"/>
  <c r="Q310" i="8"/>
  <c r="T308" i="8"/>
  <c r="S308" i="8"/>
  <c r="R308" i="8"/>
  <c r="Q308" i="8"/>
  <c r="T307" i="8"/>
  <c r="S307" i="8"/>
  <c r="R307" i="8"/>
  <c r="Q307" i="8"/>
  <c r="T306" i="8"/>
  <c r="S306" i="8"/>
  <c r="R306" i="8"/>
  <c r="Q306" i="8"/>
  <c r="T305" i="8"/>
  <c r="S305" i="8"/>
  <c r="R305" i="8"/>
  <c r="Q305" i="8"/>
  <c r="T304" i="8"/>
  <c r="S304" i="8"/>
  <c r="R304" i="8"/>
  <c r="Q304" i="8"/>
  <c r="T303" i="8"/>
  <c r="S303" i="8"/>
  <c r="R303" i="8"/>
  <c r="Q303" i="8"/>
  <c r="T302" i="8"/>
  <c r="S302" i="8"/>
  <c r="R302" i="8"/>
  <c r="Q302" i="8"/>
  <c r="T300" i="8"/>
  <c r="S300" i="8"/>
  <c r="R300" i="8"/>
  <c r="Q300" i="8"/>
  <c r="T299" i="8"/>
  <c r="S299" i="8"/>
  <c r="R299" i="8"/>
  <c r="Q299" i="8"/>
  <c r="T298" i="8"/>
  <c r="S298" i="8"/>
  <c r="R298" i="8"/>
  <c r="Q298" i="8"/>
  <c r="T297" i="8"/>
  <c r="S297" i="8"/>
  <c r="R297" i="8"/>
  <c r="Q297" i="8"/>
  <c r="T296" i="8"/>
  <c r="S296" i="8"/>
  <c r="R296" i="8"/>
  <c r="Q296" i="8"/>
  <c r="T295" i="8"/>
  <c r="S295" i="8"/>
  <c r="R295" i="8"/>
  <c r="Q295" i="8"/>
  <c r="T294" i="8"/>
  <c r="S294" i="8"/>
  <c r="R294" i="8"/>
  <c r="Q294" i="8"/>
  <c r="T292" i="8"/>
  <c r="S292" i="8"/>
  <c r="R292" i="8"/>
  <c r="Q292" i="8"/>
  <c r="T291" i="8"/>
  <c r="S291" i="8"/>
  <c r="R291" i="8"/>
  <c r="Q291" i="8"/>
  <c r="T290" i="8"/>
  <c r="S290" i="8"/>
  <c r="R290" i="8"/>
  <c r="Q290" i="8"/>
  <c r="T289" i="8"/>
  <c r="S289" i="8"/>
  <c r="R289" i="8"/>
  <c r="Q289" i="8"/>
  <c r="T288" i="8"/>
  <c r="S288" i="8"/>
  <c r="R288" i="8"/>
  <c r="Q288" i="8"/>
  <c r="T287" i="8"/>
  <c r="S287" i="8"/>
  <c r="R287" i="8"/>
  <c r="Q287" i="8"/>
  <c r="T285" i="8"/>
  <c r="S285" i="8"/>
  <c r="R285" i="8"/>
  <c r="Q285" i="8"/>
  <c r="T284" i="8"/>
  <c r="S284" i="8"/>
  <c r="R284" i="8"/>
  <c r="Q284" i="8"/>
  <c r="T283" i="8"/>
  <c r="S283" i="8"/>
  <c r="R283" i="8"/>
  <c r="Q283" i="8"/>
  <c r="T282" i="8"/>
  <c r="S282" i="8"/>
  <c r="R282" i="8"/>
  <c r="Q282" i="8"/>
  <c r="T281" i="8"/>
  <c r="S281" i="8"/>
  <c r="R281" i="8"/>
  <c r="Q281" i="8"/>
  <c r="T280" i="8"/>
  <c r="S280" i="8"/>
  <c r="R280" i="8"/>
  <c r="Q280" i="8"/>
  <c r="T279" i="8"/>
  <c r="S279" i="8"/>
  <c r="R279" i="8"/>
  <c r="Q279" i="8"/>
  <c r="T277" i="8"/>
  <c r="S277" i="8"/>
  <c r="R277" i="8"/>
  <c r="Q277" i="8"/>
  <c r="T276" i="8"/>
  <c r="S276" i="8"/>
  <c r="R276" i="8"/>
  <c r="Q276" i="8"/>
  <c r="T275" i="8"/>
  <c r="S275" i="8"/>
  <c r="R275" i="8"/>
  <c r="Q275" i="8"/>
  <c r="T274" i="8"/>
  <c r="S274" i="8"/>
  <c r="R274" i="8"/>
  <c r="Q274" i="8"/>
  <c r="T273" i="8"/>
  <c r="S273" i="8"/>
  <c r="R273" i="8"/>
  <c r="Q273" i="8"/>
  <c r="T272" i="8"/>
  <c r="S272" i="8"/>
  <c r="R272" i="8"/>
  <c r="Q272" i="8"/>
  <c r="T271" i="8"/>
  <c r="S271" i="8"/>
  <c r="R271" i="8"/>
  <c r="Q271" i="8"/>
  <c r="T270" i="8"/>
  <c r="S270" i="8"/>
  <c r="R270" i="8"/>
  <c r="Q270" i="8"/>
  <c r="T266" i="8"/>
  <c r="S266" i="8"/>
  <c r="R266" i="8"/>
  <c r="Q266" i="8"/>
  <c r="T265" i="8"/>
  <c r="S265" i="8"/>
  <c r="R265" i="8"/>
  <c r="Q265" i="8"/>
  <c r="T264" i="8"/>
  <c r="S264" i="8"/>
  <c r="R264" i="8"/>
  <c r="Q264" i="8"/>
  <c r="T263" i="8"/>
  <c r="S263" i="8"/>
  <c r="R263" i="8"/>
  <c r="Q263" i="8"/>
  <c r="T262" i="8"/>
  <c r="S262" i="8"/>
  <c r="R262" i="8"/>
  <c r="Q262" i="8"/>
  <c r="T261" i="8"/>
  <c r="S261" i="8"/>
  <c r="R261" i="8"/>
  <c r="Q261" i="8"/>
  <c r="T260" i="8"/>
  <c r="S260" i="8"/>
  <c r="R260" i="8"/>
  <c r="Q260" i="8"/>
  <c r="T259" i="8"/>
  <c r="S259" i="8"/>
  <c r="R259" i="8"/>
  <c r="Q259" i="8"/>
  <c r="T258" i="8"/>
  <c r="S258" i="8"/>
  <c r="R258" i="8"/>
  <c r="Q258" i="8"/>
  <c r="T255" i="8"/>
  <c r="S255" i="8"/>
  <c r="R255" i="8"/>
  <c r="Q255" i="8"/>
  <c r="T254" i="8"/>
  <c r="S254" i="8"/>
  <c r="R254" i="8"/>
  <c r="Q254" i="8"/>
  <c r="T253" i="8"/>
  <c r="S253" i="8"/>
  <c r="R253" i="8"/>
  <c r="Q253" i="8"/>
  <c r="T252" i="8"/>
  <c r="S252" i="8"/>
  <c r="R252" i="8"/>
  <c r="Q252" i="8"/>
  <c r="T250" i="8"/>
  <c r="S250" i="8"/>
  <c r="R250" i="8"/>
  <c r="Q250" i="8"/>
  <c r="T249" i="8"/>
  <c r="S249" i="8"/>
  <c r="R249" i="8"/>
  <c r="Q249" i="8"/>
  <c r="T247" i="8"/>
  <c r="S247" i="8"/>
  <c r="R247" i="8"/>
  <c r="Q247" i="8"/>
  <c r="T246" i="8"/>
  <c r="S246" i="8"/>
  <c r="R246" i="8"/>
  <c r="Q246" i="8"/>
  <c r="T244" i="8"/>
  <c r="S244" i="8"/>
  <c r="R244" i="8"/>
  <c r="Q244" i="8"/>
  <c r="T243" i="8"/>
  <c r="S243" i="8"/>
  <c r="R243" i="8"/>
  <c r="Q243" i="8"/>
  <c r="T242" i="8"/>
  <c r="S242" i="8"/>
  <c r="R242" i="8"/>
  <c r="Q242" i="8"/>
  <c r="T241" i="8"/>
  <c r="S241" i="8"/>
  <c r="R241" i="8"/>
  <c r="Q241" i="8"/>
  <c r="T240" i="8"/>
  <c r="S240" i="8"/>
  <c r="R240" i="8"/>
  <c r="Q240" i="8"/>
  <c r="T239" i="8"/>
  <c r="S239" i="8"/>
  <c r="R239" i="8"/>
  <c r="Q239" i="8"/>
  <c r="T238" i="8"/>
  <c r="S238" i="8"/>
  <c r="R238" i="8"/>
  <c r="Q238" i="8"/>
  <c r="T237" i="8"/>
  <c r="S237" i="8"/>
  <c r="R237" i="8"/>
  <c r="Q237" i="8"/>
  <c r="T235" i="8"/>
  <c r="S235" i="8"/>
  <c r="R235" i="8"/>
  <c r="Q235" i="8"/>
  <c r="T234" i="8"/>
  <c r="S234" i="8"/>
  <c r="R234" i="8"/>
  <c r="Q234" i="8"/>
  <c r="T232" i="8"/>
  <c r="S232" i="8"/>
  <c r="R232" i="8"/>
  <c r="Q232" i="8"/>
  <c r="T231" i="8"/>
  <c r="S231" i="8"/>
  <c r="R231" i="8"/>
  <c r="Q231" i="8"/>
  <c r="T226" i="8"/>
  <c r="S226" i="8"/>
  <c r="R226" i="8"/>
  <c r="Q226" i="8"/>
  <c r="T225" i="8"/>
  <c r="S225" i="8"/>
  <c r="R225" i="8"/>
  <c r="Q225" i="8"/>
  <c r="T224" i="8"/>
  <c r="S224" i="8"/>
  <c r="R224" i="8"/>
  <c r="Q224" i="8"/>
  <c r="T223" i="8"/>
  <c r="S223" i="8"/>
  <c r="R223" i="8"/>
  <c r="Q223" i="8"/>
  <c r="T222" i="8"/>
  <c r="S222" i="8"/>
  <c r="R222" i="8"/>
  <c r="Q222" i="8"/>
  <c r="T221" i="8"/>
  <c r="S221" i="8"/>
  <c r="R221" i="8"/>
  <c r="Q221" i="8"/>
  <c r="T220" i="8"/>
  <c r="S220" i="8"/>
  <c r="R220" i="8"/>
  <c r="Q220" i="8"/>
  <c r="T219" i="8"/>
  <c r="S219" i="8"/>
  <c r="R219" i="8"/>
  <c r="Q219" i="8"/>
  <c r="T216" i="8"/>
  <c r="S216" i="8"/>
  <c r="R216" i="8"/>
  <c r="Q216" i="8"/>
  <c r="T215" i="8"/>
  <c r="S215" i="8"/>
  <c r="R215" i="8"/>
  <c r="Q215" i="8"/>
  <c r="T214" i="8"/>
  <c r="S214" i="8"/>
  <c r="R214" i="8"/>
  <c r="Q214" i="8"/>
  <c r="T213" i="8"/>
  <c r="S213" i="8"/>
  <c r="R213" i="8"/>
  <c r="Q213" i="8"/>
  <c r="T212" i="8"/>
  <c r="S212" i="8"/>
  <c r="R212" i="8"/>
  <c r="Q212" i="8"/>
  <c r="T211" i="8"/>
  <c r="S211" i="8"/>
  <c r="R211" i="8"/>
  <c r="Q211" i="8"/>
  <c r="T210" i="8"/>
  <c r="S210" i="8"/>
  <c r="R210" i="8"/>
  <c r="Q210" i="8"/>
  <c r="T209" i="8"/>
  <c r="S209" i="8"/>
  <c r="R209" i="8"/>
  <c r="Q209" i="8"/>
  <c r="T205" i="8"/>
  <c r="S205" i="8"/>
  <c r="R205" i="8"/>
  <c r="Q205" i="8"/>
  <c r="T204" i="8"/>
  <c r="S204" i="8"/>
  <c r="R204" i="8"/>
  <c r="Q204" i="8"/>
  <c r="T203" i="8"/>
  <c r="S203" i="8"/>
  <c r="R203" i="8"/>
  <c r="Q203" i="8"/>
  <c r="T202" i="8"/>
  <c r="S202" i="8"/>
  <c r="R202" i="8"/>
  <c r="Q202" i="8"/>
  <c r="T201" i="8"/>
  <c r="S201" i="8"/>
  <c r="R201" i="8"/>
  <c r="Q201" i="8"/>
  <c r="T200" i="8"/>
  <c r="S200" i="8"/>
  <c r="R200" i="8"/>
  <c r="Q200" i="8"/>
  <c r="T199" i="8"/>
  <c r="S199" i="8"/>
  <c r="R199" i="8"/>
  <c r="Q199" i="8"/>
  <c r="T198" i="8"/>
  <c r="S198" i="8"/>
  <c r="R198" i="8"/>
  <c r="Q198" i="8"/>
  <c r="T197" i="8"/>
  <c r="S197" i="8"/>
  <c r="R197" i="8"/>
  <c r="Q197" i="8"/>
  <c r="T194" i="8"/>
  <c r="S194" i="8"/>
  <c r="R194" i="8"/>
  <c r="Q194" i="8"/>
  <c r="T193" i="8"/>
  <c r="S193" i="8"/>
  <c r="R193" i="8"/>
  <c r="Q193" i="8"/>
  <c r="T192" i="8"/>
  <c r="S192" i="8"/>
  <c r="R192" i="8"/>
  <c r="Q192" i="8"/>
  <c r="T190" i="8"/>
  <c r="S190" i="8"/>
  <c r="R190" i="8"/>
  <c r="Q190" i="8"/>
  <c r="T189" i="8"/>
  <c r="S189" i="8"/>
  <c r="R189" i="8"/>
  <c r="Q189" i="8"/>
  <c r="T188" i="8"/>
  <c r="S188" i="8"/>
  <c r="R188" i="8"/>
  <c r="Q188" i="8"/>
  <c r="T187" i="8"/>
  <c r="S187" i="8"/>
  <c r="R187" i="8"/>
  <c r="Q187" i="8"/>
  <c r="T185" i="8"/>
  <c r="S185" i="8"/>
  <c r="R185" i="8"/>
  <c r="Q185" i="8"/>
  <c r="T184" i="8"/>
  <c r="S184" i="8"/>
  <c r="R184" i="8"/>
  <c r="Q184" i="8"/>
  <c r="T183" i="8"/>
  <c r="S183" i="8"/>
  <c r="R183" i="8"/>
  <c r="Q183" i="8"/>
  <c r="T182" i="8"/>
  <c r="S182" i="8"/>
  <c r="R182" i="8"/>
  <c r="Q182" i="8"/>
  <c r="T181" i="8"/>
  <c r="S181" i="8"/>
  <c r="R181" i="8"/>
  <c r="Q181" i="8"/>
  <c r="T180" i="8"/>
  <c r="S180" i="8"/>
  <c r="R180" i="8"/>
  <c r="Q180" i="8"/>
  <c r="T179" i="8"/>
  <c r="S179" i="8"/>
  <c r="R179" i="8"/>
  <c r="Q179" i="8"/>
  <c r="T173" i="8"/>
  <c r="S173" i="8"/>
  <c r="R173" i="8"/>
  <c r="Q173" i="8"/>
  <c r="T172" i="8"/>
  <c r="S172" i="8"/>
  <c r="R172" i="8"/>
  <c r="Q172" i="8"/>
  <c r="T171" i="8"/>
  <c r="S171" i="8"/>
  <c r="T170" i="8"/>
  <c r="S170" i="8"/>
  <c r="R170" i="8"/>
  <c r="Q170" i="8"/>
  <c r="T169" i="8"/>
  <c r="S169" i="8"/>
  <c r="R169" i="8"/>
  <c r="Q169" i="8"/>
  <c r="T165" i="8"/>
  <c r="S165" i="8"/>
  <c r="R165" i="8"/>
  <c r="Q165" i="8"/>
  <c r="T164" i="8"/>
  <c r="S164" i="8"/>
  <c r="R164" i="8"/>
  <c r="Q164" i="8"/>
  <c r="T163" i="8"/>
  <c r="S163" i="8"/>
  <c r="R163" i="8"/>
  <c r="Q163" i="8"/>
  <c r="T162" i="8"/>
  <c r="S162" i="8"/>
  <c r="T161" i="8"/>
  <c r="S161" i="8"/>
  <c r="R161" i="8"/>
  <c r="Q161" i="8"/>
  <c r="T159" i="8"/>
  <c r="S159" i="8"/>
  <c r="R159" i="8"/>
  <c r="Q159" i="8"/>
  <c r="T158" i="8"/>
  <c r="S158" i="8"/>
  <c r="T157" i="8"/>
  <c r="S157" i="8"/>
  <c r="R157" i="8"/>
  <c r="Q157" i="8"/>
  <c r="T156" i="8"/>
  <c r="S156" i="8"/>
  <c r="R156" i="8"/>
  <c r="Q156" i="8"/>
  <c r="T151" i="8"/>
  <c r="S151" i="8"/>
  <c r="R151" i="8"/>
  <c r="Q151" i="8"/>
  <c r="T150" i="8"/>
  <c r="S150" i="8"/>
  <c r="R150" i="8"/>
  <c r="Q150" i="8"/>
  <c r="T149" i="8"/>
  <c r="S149" i="8"/>
  <c r="R149" i="8"/>
  <c r="Q149" i="8"/>
  <c r="T148" i="8"/>
  <c r="S148" i="8"/>
  <c r="T147" i="8"/>
  <c r="S147" i="8"/>
  <c r="R147" i="8"/>
  <c r="Q147" i="8"/>
  <c r="T146" i="8"/>
  <c r="S146" i="8"/>
  <c r="R146" i="8"/>
  <c r="Q146" i="8"/>
  <c r="T145" i="8"/>
  <c r="S145" i="8"/>
  <c r="R145" i="8"/>
  <c r="Q145" i="8"/>
  <c r="T144" i="8"/>
  <c r="S144" i="8"/>
  <c r="R144" i="8"/>
  <c r="Q144" i="8"/>
  <c r="T143" i="8"/>
  <c r="S143" i="8"/>
  <c r="R143" i="8"/>
  <c r="Q143" i="8"/>
  <c r="T142" i="8"/>
  <c r="S142" i="8"/>
  <c r="R142" i="8"/>
  <c r="Q142" i="8"/>
  <c r="T141" i="8"/>
  <c r="S141" i="8"/>
  <c r="R141" i="8"/>
  <c r="Q141" i="8"/>
  <c r="T140" i="8"/>
  <c r="S140" i="8"/>
  <c r="R140" i="8"/>
  <c r="Q140" i="8"/>
  <c r="T139" i="8"/>
  <c r="S139" i="8"/>
  <c r="R139" i="8"/>
  <c r="Q139" i="8"/>
  <c r="T138" i="8"/>
  <c r="S138" i="8"/>
  <c r="R138" i="8"/>
  <c r="Q138" i="8"/>
  <c r="T137" i="8"/>
  <c r="S137" i="8"/>
  <c r="R137" i="8"/>
  <c r="Q137" i="8"/>
  <c r="T136" i="8"/>
  <c r="S136" i="8"/>
  <c r="Q136" i="8"/>
  <c r="T135" i="8"/>
  <c r="S135" i="8"/>
  <c r="R135" i="8"/>
  <c r="Q135" i="8"/>
  <c r="T134" i="8"/>
  <c r="S134" i="8"/>
  <c r="R134" i="8"/>
  <c r="Q134" i="8"/>
  <c r="T131" i="8"/>
  <c r="S131" i="8"/>
  <c r="R131" i="8"/>
  <c r="Q131" i="8"/>
  <c r="T130" i="8"/>
  <c r="S130" i="8"/>
  <c r="R130" i="8"/>
  <c r="Q130" i="8"/>
  <c r="T129" i="8"/>
  <c r="S129" i="8"/>
  <c r="R129" i="8"/>
  <c r="Q129" i="8"/>
  <c r="T128" i="8"/>
  <c r="S128" i="8"/>
  <c r="R128" i="8"/>
  <c r="Q128" i="8"/>
  <c r="T127" i="8"/>
  <c r="S127" i="8"/>
  <c r="R127" i="8"/>
  <c r="Q127" i="8"/>
  <c r="T126" i="8"/>
  <c r="S126" i="8"/>
  <c r="R126" i="8"/>
  <c r="Q126" i="8"/>
  <c r="T125" i="8"/>
  <c r="S125" i="8"/>
  <c r="R125" i="8"/>
  <c r="Q125" i="8"/>
  <c r="S124" i="8"/>
  <c r="Q124" i="8"/>
  <c r="T122" i="8"/>
  <c r="S122" i="8"/>
  <c r="R122" i="8"/>
  <c r="Q122" i="8"/>
  <c r="T121" i="8"/>
  <c r="S121" i="8"/>
  <c r="R121" i="8"/>
  <c r="Q121" i="8"/>
  <c r="T120" i="8"/>
  <c r="S120" i="8"/>
  <c r="R120" i="8"/>
  <c r="Q120" i="8"/>
  <c r="T119" i="8"/>
  <c r="S119" i="8"/>
  <c r="R119" i="8"/>
  <c r="Q119" i="8"/>
  <c r="T118" i="8"/>
  <c r="S118" i="8"/>
  <c r="R118" i="8"/>
  <c r="Q118" i="8"/>
  <c r="T117" i="8"/>
  <c r="S117" i="8"/>
  <c r="R117" i="8"/>
  <c r="Q117" i="8"/>
  <c r="T116" i="8"/>
  <c r="S116" i="8"/>
  <c r="R116" i="8"/>
  <c r="Q116" i="8"/>
  <c r="T115" i="8"/>
  <c r="S115" i="8"/>
  <c r="R115" i="8"/>
  <c r="Q115" i="8"/>
  <c r="T114" i="8"/>
  <c r="S114" i="8"/>
  <c r="R114" i="8"/>
  <c r="Q114" i="8"/>
  <c r="T113" i="8"/>
  <c r="S113" i="8"/>
  <c r="R113" i="8"/>
  <c r="Q113" i="8"/>
  <c r="T112" i="8"/>
  <c r="S112" i="8"/>
  <c r="R112" i="8"/>
  <c r="Q112" i="8"/>
  <c r="T109" i="8"/>
  <c r="S109" i="8"/>
  <c r="R109" i="8"/>
  <c r="Q109" i="8"/>
  <c r="T108" i="8"/>
  <c r="S108" i="8"/>
  <c r="R108" i="8"/>
  <c r="Q108" i="8"/>
  <c r="T107" i="8"/>
  <c r="S107" i="8"/>
  <c r="R107" i="8"/>
  <c r="Q107" i="8"/>
  <c r="T106" i="8"/>
  <c r="S106" i="8"/>
  <c r="R106" i="8"/>
  <c r="Q106" i="8"/>
  <c r="T104" i="8"/>
  <c r="S104" i="8"/>
  <c r="R104" i="8"/>
  <c r="Q104" i="8"/>
  <c r="T103" i="8"/>
  <c r="S103" i="8"/>
  <c r="T102" i="8"/>
  <c r="S102" i="8"/>
  <c r="R102" i="8"/>
  <c r="Q102" i="8"/>
  <c r="T101" i="8"/>
  <c r="S101" i="8"/>
  <c r="R101" i="8"/>
  <c r="Q101" i="8"/>
  <c r="T100" i="8"/>
  <c r="S100" i="8"/>
  <c r="R100" i="8"/>
  <c r="Q100" i="8"/>
  <c r="T99" i="8"/>
  <c r="S99" i="8"/>
  <c r="R99" i="8"/>
  <c r="Q99" i="8"/>
  <c r="T98" i="8"/>
  <c r="S98" i="8"/>
  <c r="R98" i="8"/>
  <c r="Q98" i="8"/>
  <c r="T96" i="8"/>
  <c r="S96" i="8"/>
  <c r="R96" i="8"/>
  <c r="Q96" i="8"/>
  <c r="T95" i="8"/>
  <c r="S95" i="8"/>
  <c r="R95" i="8"/>
  <c r="Q95" i="8"/>
  <c r="T94" i="8"/>
  <c r="S94" i="8"/>
  <c r="R94" i="8"/>
  <c r="Q94" i="8"/>
  <c r="T93" i="8"/>
  <c r="S93" i="8"/>
  <c r="R93" i="8"/>
  <c r="Q93" i="8"/>
  <c r="T92" i="8"/>
  <c r="S92" i="8"/>
  <c r="R92" i="8"/>
  <c r="Q92" i="8"/>
  <c r="T91" i="8"/>
  <c r="S91" i="8"/>
  <c r="R91" i="8"/>
  <c r="Q91" i="8"/>
  <c r="T90" i="8"/>
  <c r="S90" i="8"/>
  <c r="R90" i="8"/>
  <c r="Q90" i="8"/>
  <c r="T89" i="8"/>
  <c r="S89" i="8"/>
  <c r="R89" i="8"/>
  <c r="Q89" i="8"/>
  <c r="T88" i="8"/>
  <c r="S88" i="8"/>
  <c r="R88" i="8"/>
  <c r="Q88" i="8"/>
  <c r="T87" i="8"/>
  <c r="S87" i="8"/>
  <c r="R87" i="8"/>
  <c r="Q87" i="8"/>
  <c r="T85" i="8"/>
  <c r="S85" i="8"/>
  <c r="R85" i="8"/>
  <c r="Q85" i="8"/>
  <c r="T84" i="8"/>
  <c r="S84" i="8"/>
  <c r="R84" i="8"/>
  <c r="Q84" i="8"/>
  <c r="T83" i="8"/>
  <c r="S83" i="8"/>
  <c r="T82" i="8"/>
  <c r="S82" i="8"/>
  <c r="R82" i="8"/>
  <c r="Q82" i="8"/>
  <c r="T81" i="8"/>
  <c r="S81" i="8"/>
  <c r="R81" i="8"/>
  <c r="Q81" i="8"/>
  <c r="T80" i="8"/>
  <c r="S80" i="8"/>
  <c r="R80" i="8"/>
  <c r="Q80" i="8"/>
  <c r="T79" i="8"/>
  <c r="S79" i="8"/>
  <c r="R79" i="8"/>
  <c r="Q79" i="8"/>
  <c r="T78" i="8"/>
  <c r="S78" i="8"/>
  <c r="R78" i="8"/>
  <c r="Q78" i="8"/>
  <c r="T77" i="8"/>
  <c r="S77" i="8"/>
  <c r="R77" i="8"/>
  <c r="Q77" i="8"/>
  <c r="T76" i="8"/>
  <c r="S76" i="8"/>
  <c r="R76" i="8"/>
  <c r="Q76" i="8"/>
  <c r="T75" i="8"/>
  <c r="S75" i="8"/>
  <c r="Q75" i="8"/>
  <c r="T70" i="8"/>
  <c r="S70" i="8"/>
  <c r="R70" i="8"/>
  <c r="Q70" i="8"/>
  <c r="T69" i="8"/>
  <c r="S69" i="8"/>
  <c r="R69" i="8"/>
  <c r="Q69" i="8"/>
  <c r="T68" i="8"/>
  <c r="S68" i="8"/>
  <c r="R68" i="8"/>
  <c r="Q68" i="8"/>
  <c r="T67" i="8"/>
  <c r="S67" i="8"/>
  <c r="T66" i="8"/>
  <c r="S66" i="8"/>
  <c r="R66" i="8"/>
  <c r="Q66" i="8"/>
  <c r="T65" i="8"/>
  <c r="S65" i="8"/>
  <c r="R65" i="8"/>
  <c r="Q65" i="8"/>
  <c r="T64" i="8"/>
  <c r="S64" i="8"/>
  <c r="R64" i="8"/>
  <c r="Q64" i="8"/>
  <c r="T63" i="8"/>
  <c r="S63" i="8"/>
  <c r="R63" i="8"/>
  <c r="Q63" i="8"/>
  <c r="T62" i="8"/>
  <c r="S62" i="8"/>
  <c r="R62" i="8"/>
  <c r="Q62" i="8"/>
  <c r="T61" i="8"/>
  <c r="S61" i="8"/>
  <c r="R61" i="8"/>
  <c r="Q61" i="8"/>
  <c r="T60" i="8"/>
  <c r="S60" i="8"/>
  <c r="R60" i="8"/>
  <c r="Q60" i="8"/>
  <c r="T59" i="8"/>
  <c r="S59" i="8"/>
  <c r="R59" i="8"/>
  <c r="Q59" i="8"/>
  <c r="S58" i="8"/>
  <c r="Q58" i="8"/>
  <c r="T57" i="8"/>
  <c r="S57" i="8"/>
  <c r="Q57" i="8"/>
  <c r="T53" i="8"/>
  <c r="S53" i="8"/>
  <c r="R53" i="8"/>
  <c r="Q53" i="8"/>
  <c r="T52" i="8"/>
  <c r="S52" i="8"/>
  <c r="R52" i="8"/>
  <c r="Q52" i="8"/>
  <c r="T51" i="8"/>
  <c r="S51" i="8"/>
  <c r="R51" i="8"/>
  <c r="Q51" i="8"/>
  <c r="T49" i="8"/>
  <c r="S49" i="8"/>
  <c r="R49" i="8"/>
  <c r="Q49" i="8"/>
  <c r="T46" i="8"/>
  <c r="S46" i="8"/>
  <c r="R46" i="8"/>
  <c r="Q46" i="8"/>
  <c r="T45" i="8"/>
  <c r="S45" i="8"/>
  <c r="R45" i="8"/>
  <c r="Q45" i="8"/>
  <c r="T44" i="8"/>
  <c r="S44" i="8"/>
  <c r="R44" i="8"/>
  <c r="Q44" i="8"/>
  <c r="T43" i="8"/>
  <c r="S43" i="8"/>
  <c r="R43" i="8"/>
  <c r="Q43" i="8"/>
  <c r="T40" i="8"/>
  <c r="S40" i="8"/>
  <c r="R40" i="8"/>
  <c r="Q40" i="8"/>
  <c r="T39" i="8"/>
  <c r="S39" i="8"/>
  <c r="R39" i="8"/>
  <c r="Q39" i="8"/>
  <c r="T38" i="8"/>
  <c r="S38" i="8"/>
  <c r="R38" i="8"/>
  <c r="Q38" i="8"/>
  <c r="T37" i="8"/>
  <c r="S37" i="8"/>
  <c r="R37" i="8"/>
  <c r="Q37" i="8"/>
  <c r="T36" i="8"/>
  <c r="S36" i="8"/>
  <c r="R36" i="8"/>
  <c r="Q36" i="8"/>
  <c r="T35" i="8"/>
  <c r="S35" i="8"/>
  <c r="R35" i="8"/>
  <c r="Q35" i="8"/>
  <c r="T34" i="8"/>
  <c r="S34" i="8"/>
  <c r="R34" i="8"/>
  <c r="Q34" i="8"/>
  <c r="T33" i="8"/>
  <c r="S33" i="8"/>
  <c r="R33" i="8"/>
  <c r="Q33" i="8"/>
  <c r="T30" i="8"/>
  <c r="S30" i="8"/>
  <c r="R30" i="8"/>
  <c r="Q30" i="8"/>
  <c r="T29" i="8"/>
  <c r="S29" i="8"/>
  <c r="R29" i="8"/>
  <c r="Q29" i="8"/>
  <c r="T26" i="8"/>
  <c r="S26" i="8"/>
  <c r="R26" i="8"/>
  <c r="Q26" i="8"/>
  <c r="T25" i="8"/>
  <c r="S25" i="8"/>
  <c r="R25" i="8"/>
  <c r="Q25" i="8"/>
  <c r="T24" i="8"/>
  <c r="S24" i="8"/>
  <c r="R24" i="8"/>
  <c r="Q24" i="8"/>
  <c r="T23" i="8"/>
  <c r="S23" i="8"/>
  <c r="T22" i="8"/>
  <c r="S22" i="8"/>
  <c r="R22" i="8"/>
  <c r="Q22" i="8"/>
  <c r="T21" i="8"/>
  <c r="S21" i="8"/>
  <c r="R21" i="8"/>
  <c r="Q21" i="8"/>
  <c r="T20" i="8"/>
  <c r="S20" i="8"/>
  <c r="R20" i="8"/>
  <c r="Q20" i="8"/>
  <c r="T19" i="8"/>
  <c r="S19" i="8"/>
  <c r="R19" i="8"/>
  <c r="Q19" i="8"/>
  <c r="S18" i="8"/>
  <c r="Q18" i="8"/>
  <c r="T17" i="8"/>
  <c r="S17" i="8"/>
  <c r="Q17" i="8"/>
  <c r="T14" i="8"/>
  <c r="S14" i="8"/>
  <c r="R14" i="8"/>
  <c r="Q14" i="8"/>
  <c r="T13" i="8"/>
  <c r="S13" i="8"/>
  <c r="R13" i="8"/>
  <c r="Q13" i="8"/>
  <c r="T12" i="8"/>
  <c r="S12" i="8"/>
  <c r="R12" i="8"/>
  <c r="Q12" i="8"/>
  <c r="T11" i="8"/>
  <c r="S11" i="8"/>
  <c r="U11" i="8" s="1"/>
  <c r="R11" i="8"/>
  <c r="Q11" i="8"/>
  <c r="U388" i="8"/>
  <c r="U387" i="8"/>
  <c r="U386" i="8"/>
  <c r="U384" i="8"/>
  <c r="U383" i="8"/>
  <c r="U382" i="8"/>
  <c r="U379" i="8"/>
  <c r="U378" i="8"/>
  <c r="U377" i="8"/>
  <c r="U376" i="8"/>
  <c r="U374" i="8"/>
  <c r="U373" i="8"/>
  <c r="U372" i="8"/>
  <c r="U368" i="8"/>
  <c r="U367" i="8"/>
  <c r="U366" i="8"/>
  <c r="U365" i="8"/>
  <c r="U364" i="8"/>
  <c r="U362" i="8"/>
  <c r="U361" i="8"/>
  <c r="U360" i="8"/>
  <c r="U359" i="8"/>
  <c r="U358" i="8"/>
  <c r="U357" i="8"/>
  <c r="U356" i="8"/>
  <c r="U353" i="8"/>
  <c r="U352" i="8"/>
  <c r="U351" i="8"/>
  <c r="U348" i="8"/>
  <c r="U346" i="8"/>
  <c r="U345" i="8"/>
  <c r="U342" i="8"/>
  <c r="U341" i="8"/>
  <c r="U339" i="8"/>
  <c r="U337" i="8"/>
  <c r="U336" i="8"/>
  <c r="U335" i="8"/>
  <c r="U334" i="8"/>
  <c r="U332" i="8"/>
  <c r="U330" i="8"/>
  <c r="U329" i="8"/>
  <c r="U328" i="8"/>
  <c r="U327" i="8"/>
  <c r="U325" i="8"/>
  <c r="U323" i="8"/>
  <c r="U321" i="8"/>
  <c r="U320" i="8"/>
  <c r="U317" i="8"/>
  <c r="U315" i="8"/>
  <c r="U314" i="8"/>
  <c r="U313" i="8"/>
  <c r="U312" i="8"/>
  <c r="U310" i="8"/>
  <c r="U308" i="8"/>
  <c r="U307" i="8"/>
  <c r="U306" i="8"/>
  <c r="U305" i="8"/>
  <c r="U304" i="8"/>
  <c r="U303" i="8"/>
  <c r="U302" i="8"/>
  <c r="U300" i="8"/>
  <c r="U299" i="8"/>
  <c r="U298" i="8"/>
  <c r="U297" i="8"/>
  <c r="U296" i="8"/>
  <c r="U295" i="8"/>
  <c r="U294" i="8"/>
  <c r="U292" i="8"/>
  <c r="U291" i="8"/>
  <c r="U290" i="8"/>
  <c r="U289" i="8"/>
  <c r="U288" i="8"/>
  <c r="U287" i="8"/>
  <c r="U285" i="8"/>
  <c r="U284" i="8"/>
  <c r="U283" i="8"/>
  <c r="U282" i="8"/>
  <c r="U281" i="8"/>
  <c r="U280" i="8"/>
  <c r="U279" i="8"/>
  <c r="U277" i="8"/>
  <c r="U276" i="8"/>
  <c r="U275" i="8"/>
  <c r="U274" i="8"/>
  <c r="U273" i="8"/>
  <c r="U272" i="8"/>
  <c r="U271" i="8"/>
  <c r="U270" i="8"/>
  <c r="U266" i="8"/>
  <c r="U265" i="8"/>
  <c r="U264" i="8"/>
  <c r="U263" i="8"/>
  <c r="U262" i="8"/>
  <c r="U261" i="8"/>
  <c r="U260" i="8"/>
  <c r="U259" i="8"/>
  <c r="U258" i="8"/>
  <c r="U255" i="8"/>
  <c r="U254" i="8"/>
  <c r="U253" i="8"/>
  <c r="U252" i="8"/>
  <c r="U250" i="8"/>
  <c r="U249" i="8"/>
  <c r="U247" i="8"/>
  <c r="U246" i="8"/>
  <c r="U244" i="8"/>
  <c r="U243" i="8"/>
  <c r="U242" i="8"/>
  <c r="U241" i="8"/>
  <c r="U240" i="8"/>
  <c r="U239" i="8"/>
  <c r="U238" i="8"/>
  <c r="U237" i="8"/>
  <c r="U235" i="8"/>
  <c r="U234" i="8"/>
  <c r="U232" i="8"/>
  <c r="U231" i="8"/>
  <c r="U226" i="8"/>
  <c r="U225" i="8"/>
  <c r="U223" i="8"/>
  <c r="U222" i="8"/>
  <c r="U221" i="8"/>
  <c r="U220" i="8"/>
  <c r="U219" i="8"/>
  <c r="U216" i="8"/>
  <c r="U215" i="8"/>
  <c r="U213" i="8"/>
  <c r="U212" i="8"/>
  <c r="U211" i="8"/>
  <c r="U210" i="8"/>
  <c r="U209" i="8"/>
  <c r="U205" i="8"/>
  <c r="U204" i="8"/>
  <c r="U203" i="8"/>
  <c r="U202" i="8"/>
  <c r="U201" i="8"/>
  <c r="U200" i="8"/>
  <c r="U199" i="8"/>
  <c r="U198" i="8"/>
  <c r="U197" i="8"/>
  <c r="U194" i="8"/>
  <c r="U193" i="8"/>
  <c r="U192" i="8"/>
  <c r="U190" i="8"/>
  <c r="U189" i="8"/>
  <c r="U188" i="8"/>
  <c r="U187" i="8"/>
  <c r="U185" i="8"/>
  <c r="U184" i="8"/>
  <c r="U183" i="8"/>
  <c r="U182" i="8"/>
  <c r="U181" i="8"/>
  <c r="U180" i="8"/>
  <c r="U179" i="8"/>
  <c r="U173" i="8"/>
  <c r="U172" i="8"/>
  <c r="U171" i="8"/>
  <c r="U170" i="8"/>
  <c r="U169" i="8"/>
  <c r="U165" i="8"/>
  <c r="U164" i="8"/>
  <c r="U163" i="8"/>
  <c r="U162" i="8"/>
  <c r="U161" i="8"/>
  <c r="U159" i="8"/>
  <c r="U158" i="8"/>
  <c r="U157" i="8"/>
  <c r="U156" i="8"/>
  <c r="U151" i="8"/>
  <c r="U150" i="8"/>
  <c r="U149" i="8"/>
  <c r="U148" i="8"/>
  <c r="U147" i="8"/>
  <c r="U146" i="8"/>
  <c r="U144" i="8"/>
  <c r="U143" i="8"/>
  <c r="U142" i="8"/>
  <c r="U141" i="8"/>
  <c r="U140" i="8"/>
  <c r="U139" i="8"/>
  <c r="U138" i="8"/>
  <c r="U137" i="8"/>
  <c r="U136" i="8"/>
  <c r="U135" i="8"/>
  <c r="U134" i="8"/>
  <c r="U131" i="8"/>
  <c r="U130" i="8"/>
  <c r="U129" i="8"/>
  <c r="U128" i="8"/>
  <c r="U127" i="8"/>
  <c r="U126" i="8"/>
  <c r="U122" i="8"/>
  <c r="U121" i="8"/>
  <c r="U119" i="8"/>
  <c r="U118" i="8"/>
  <c r="U117" i="8"/>
  <c r="U115" i="8"/>
  <c r="U114" i="8"/>
  <c r="U113" i="8"/>
  <c r="U112" i="8"/>
  <c r="U109" i="8"/>
  <c r="U108" i="8"/>
  <c r="U107" i="8"/>
  <c r="U106" i="8"/>
  <c r="U104" i="8"/>
  <c r="U103" i="8"/>
  <c r="U102" i="8"/>
  <c r="U101" i="8"/>
  <c r="U100" i="8"/>
  <c r="U98" i="8"/>
  <c r="U96" i="8"/>
  <c r="U95" i="8"/>
  <c r="U93" i="8"/>
  <c r="U92" i="8"/>
  <c r="U90" i="8"/>
  <c r="U89" i="8"/>
  <c r="U88" i="8"/>
  <c r="U85" i="8"/>
  <c r="U84" i="8"/>
  <c r="U83" i="8"/>
  <c r="U82" i="8"/>
  <c r="U81" i="8"/>
  <c r="U80" i="8"/>
  <c r="U79" i="8"/>
  <c r="U78" i="8"/>
  <c r="U77" i="8"/>
  <c r="U76" i="8"/>
  <c r="U75" i="8"/>
  <c r="U70" i="8"/>
  <c r="U69" i="8"/>
  <c r="U68" i="8"/>
  <c r="U67" i="8"/>
  <c r="U66" i="8"/>
  <c r="U65" i="8"/>
  <c r="U64" i="8"/>
  <c r="U63" i="8"/>
  <c r="U62" i="8"/>
  <c r="U61" i="8"/>
  <c r="U60" i="8"/>
  <c r="U59" i="8"/>
  <c r="U57" i="8"/>
  <c r="U53" i="8"/>
  <c r="U52" i="8"/>
  <c r="U51" i="8"/>
  <c r="U49" i="8"/>
  <c r="U46" i="8"/>
  <c r="U45" i="8"/>
  <c r="U44" i="8"/>
  <c r="U43" i="8"/>
  <c r="U40" i="8"/>
  <c r="U39" i="8"/>
  <c r="U38" i="8"/>
  <c r="U37" i="8"/>
  <c r="U36" i="8"/>
  <c r="U35" i="8"/>
  <c r="U34" i="8"/>
  <c r="U33" i="8"/>
  <c r="U30" i="8"/>
  <c r="U29" i="8"/>
  <c r="U26" i="8"/>
  <c r="U25" i="8"/>
  <c r="U24" i="8"/>
  <c r="U23" i="8"/>
  <c r="U22" i="8"/>
  <c r="U21" i="8"/>
  <c r="U20" i="8"/>
  <c r="U19" i="8"/>
  <c r="U17" i="8"/>
  <c r="U14" i="8"/>
  <c r="U13" i="8"/>
  <c r="U12" i="8"/>
  <c r="P388" i="8"/>
  <c r="P387" i="8"/>
  <c r="P386" i="8"/>
  <c r="P384" i="8"/>
  <c r="P383" i="8"/>
  <c r="P382" i="8"/>
  <c r="P379" i="8"/>
  <c r="P378" i="8"/>
  <c r="P377" i="8"/>
  <c r="P376" i="8"/>
  <c r="P374" i="8"/>
  <c r="P373" i="8"/>
  <c r="P372" i="8"/>
  <c r="P368" i="8"/>
  <c r="P367" i="8"/>
  <c r="P365" i="8"/>
  <c r="P364" i="8"/>
  <c r="P362" i="8"/>
  <c r="P361" i="8"/>
  <c r="P359" i="8"/>
  <c r="P358" i="8"/>
  <c r="P357" i="8"/>
  <c r="P356" i="8"/>
  <c r="P353" i="8"/>
  <c r="P330" i="8"/>
  <c r="P327" i="8"/>
  <c r="P323" i="8"/>
  <c r="P321" i="8"/>
  <c r="P320" i="8"/>
  <c r="P317" i="8"/>
  <c r="P315" i="8"/>
  <c r="P314" i="8"/>
  <c r="P313" i="8"/>
  <c r="P310" i="8"/>
  <c r="P308" i="8"/>
  <c r="P307" i="8"/>
  <c r="P306" i="8"/>
  <c r="P304" i="8"/>
  <c r="P303" i="8"/>
  <c r="P302" i="8"/>
  <c r="P300" i="8"/>
  <c r="P299" i="8"/>
  <c r="P298" i="8"/>
  <c r="P297" i="8"/>
  <c r="P296" i="8"/>
  <c r="P295" i="8"/>
  <c r="P294" i="8"/>
  <c r="P292" i="8"/>
  <c r="P291" i="8"/>
  <c r="P289" i="8"/>
  <c r="P288" i="8"/>
  <c r="P287" i="8"/>
  <c r="P285" i="8"/>
  <c r="P284" i="8"/>
  <c r="P283" i="8"/>
  <c r="P282" i="8"/>
  <c r="P281" i="8"/>
  <c r="P280" i="8"/>
  <c r="P279" i="8"/>
  <c r="P277" i="8"/>
  <c r="P276" i="8"/>
  <c r="P275" i="8"/>
  <c r="P274" i="8"/>
  <c r="P272" i="8"/>
  <c r="P271" i="8"/>
  <c r="P270" i="8"/>
  <c r="P266" i="8"/>
  <c r="P265" i="8"/>
  <c r="P264" i="8"/>
  <c r="P263" i="8"/>
  <c r="P262" i="8"/>
  <c r="P261" i="8"/>
  <c r="P260" i="8"/>
  <c r="P259" i="8"/>
  <c r="P255" i="8"/>
  <c r="P250" i="8"/>
  <c r="P249" i="8"/>
  <c r="P247" i="8"/>
  <c r="P246" i="8"/>
  <c r="P244" i="8"/>
  <c r="P243" i="8"/>
  <c r="P242" i="8"/>
  <c r="P241" i="8"/>
  <c r="P240" i="8"/>
  <c r="P239" i="8"/>
  <c r="P238" i="8"/>
  <c r="P237" i="8"/>
  <c r="P232" i="8"/>
  <c r="P231" i="8"/>
  <c r="P226" i="8"/>
  <c r="P225" i="8"/>
  <c r="P223" i="8"/>
  <c r="P222" i="8"/>
  <c r="P220" i="8"/>
  <c r="P219" i="8"/>
  <c r="P216" i="8"/>
  <c r="P215" i="8"/>
  <c r="P213" i="8"/>
  <c r="P212" i="8"/>
  <c r="P210" i="8"/>
  <c r="P209" i="8"/>
  <c r="P205" i="8"/>
  <c r="P204" i="8"/>
  <c r="P202" i="8"/>
  <c r="P201" i="8"/>
  <c r="P200" i="8"/>
  <c r="P199" i="8"/>
  <c r="P198" i="8"/>
  <c r="P197" i="8"/>
  <c r="P194" i="8"/>
  <c r="P193" i="8"/>
  <c r="P192" i="8"/>
  <c r="P190" i="8"/>
  <c r="P188" i="8"/>
  <c r="P187" i="8"/>
  <c r="P185" i="8"/>
  <c r="P184" i="8"/>
  <c r="P183" i="8"/>
  <c r="P182" i="8"/>
  <c r="P181" i="8"/>
  <c r="P180" i="8"/>
  <c r="P179" i="8"/>
  <c r="P173" i="8"/>
  <c r="P172" i="8"/>
  <c r="P171" i="8"/>
  <c r="P170" i="8"/>
  <c r="P169" i="8"/>
  <c r="P165" i="8"/>
  <c r="P164" i="8"/>
  <c r="P163" i="8"/>
  <c r="P162" i="8"/>
  <c r="P159" i="8"/>
  <c r="P157" i="8"/>
  <c r="P156" i="8"/>
  <c r="P151" i="8"/>
  <c r="P149" i="8"/>
  <c r="P148" i="8"/>
  <c r="P146" i="8"/>
  <c r="P144" i="8"/>
  <c r="P142" i="8"/>
  <c r="P141" i="8"/>
  <c r="P140" i="8"/>
  <c r="P139" i="8"/>
  <c r="P138" i="8"/>
  <c r="P137" i="8"/>
  <c r="P136" i="8"/>
  <c r="P134" i="8"/>
  <c r="P131" i="8"/>
  <c r="P130" i="8"/>
  <c r="P128" i="8"/>
  <c r="P122" i="8"/>
  <c r="P112" i="8"/>
  <c r="P107" i="8"/>
  <c r="P104" i="8"/>
  <c r="P103" i="8"/>
  <c r="P101" i="8"/>
  <c r="P100" i="8"/>
  <c r="P98" i="8"/>
  <c r="P96" i="8"/>
  <c r="P92" i="8"/>
  <c r="P90" i="8"/>
  <c r="P89" i="8"/>
  <c r="P88" i="8"/>
  <c r="P85" i="8"/>
  <c r="P83" i="8"/>
  <c r="P82" i="8"/>
  <c r="P81" i="8"/>
  <c r="P80" i="8"/>
  <c r="P79" i="8"/>
  <c r="P78" i="8"/>
  <c r="P77" i="8"/>
  <c r="P76" i="8"/>
  <c r="P75" i="8"/>
  <c r="P70" i="8"/>
  <c r="P69" i="8"/>
  <c r="P67" i="8"/>
  <c r="P66" i="8"/>
  <c r="P65" i="8"/>
  <c r="P64" i="8"/>
  <c r="P63" i="8"/>
  <c r="P62" i="8"/>
  <c r="P61" i="8"/>
  <c r="P60" i="8"/>
  <c r="P59" i="8"/>
  <c r="P57" i="8"/>
  <c r="P53" i="8"/>
  <c r="P40" i="8"/>
  <c r="P39" i="8"/>
  <c r="P37" i="8"/>
  <c r="P36" i="8"/>
  <c r="P35" i="8"/>
  <c r="P34" i="8"/>
  <c r="P33" i="8"/>
  <c r="P30" i="8"/>
  <c r="P29" i="8"/>
  <c r="P26" i="8"/>
  <c r="P25" i="8"/>
  <c r="P23" i="8"/>
  <c r="P22" i="8"/>
  <c r="P21" i="8"/>
  <c r="P20" i="8"/>
  <c r="P19" i="8"/>
  <c r="P17" i="8"/>
  <c r="P14" i="8"/>
  <c r="P13" i="8"/>
  <c r="P12" i="8"/>
  <c r="P11" i="8"/>
  <c r="K388" i="8"/>
  <c r="K387" i="8"/>
  <c r="K386" i="8"/>
  <c r="K384" i="8"/>
  <c r="K383" i="8"/>
  <c r="K382" i="8"/>
  <c r="K379" i="8"/>
  <c r="K378" i="8"/>
  <c r="K377" i="8"/>
  <c r="K376" i="8"/>
  <c r="K374" i="8"/>
  <c r="K373" i="8"/>
  <c r="K372" i="8"/>
  <c r="K368" i="8"/>
  <c r="K367" i="8"/>
  <c r="K366" i="8"/>
  <c r="K365" i="8"/>
  <c r="K364" i="8"/>
  <c r="K362" i="8"/>
  <c r="K361" i="8"/>
  <c r="K360" i="8"/>
  <c r="K359" i="8"/>
  <c r="K358" i="8"/>
  <c r="K357" i="8"/>
  <c r="K356" i="8"/>
  <c r="K353" i="8"/>
  <c r="K352" i="8"/>
  <c r="K351" i="8"/>
  <c r="K348" i="8"/>
  <c r="K346" i="8"/>
  <c r="K345" i="8"/>
  <c r="K342" i="8"/>
  <c r="K341" i="8"/>
  <c r="K339" i="8"/>
  <c r="K337" i="8"/>
  <c r="K336" i="8"/>
  <c r="K335" i="8"/>
  <c r="K334" i="8"/>
  <c r="K332" i="8"/>
  <c r="K330" i="8"/>
  <c r="K329" i="8"/>
  <c r="K328" i="8"/>
  <c r="K327" i="8"/>
  <c r="K325" i="8"/>
  <c r="K323" i="8"/>
  <c r="K321" i="8"/>
  <c r="K320" i="8"/>
  <c r="K317" i="8"/>
  <c r="K315" i="8"/>
  <c r="K314" i="8"/>
  <c r="K313" i="8"/>
  <c r="K312" i="8"/>
  <c r="K310" i="8"/>
  <c r="K308" i="8"/>
  <c r="K307" i="8"/>
  <c r="K306" i="8"/>
  <c r="K305" i="8"/>
  <c r="K302" i="8"/>
  <c r="K300" i="8"/>
  <c r="K299" i="8"/>
  <c r="K298" i="8"/>
  <c r="K297" i="8"/>
  <c r="K296" i="8"/>
  <c r="K295" i="8"/>
  <c r="K294" i="8"/>
  <c r="K292" i="8"/>
  <c r="K291" i="8"/>
  <c r="K290" i="8"/>
  <c r="K288" i="8"/>
  <c r="K287" i="8"/>
  <c r="K285" i="8"/>
  <c r="K281" i="8"/>
  <c r="K280" i="8"/>
  <c r="K279" i="8"/>
  <c r="K277" i="8"/>
  <c r="K276" i="8"/>
  <c r="K273" i="8"/>
  <c r="K272" i="8"/>
  <c r="K271" i="8"/>
  <c r="K270" i="8"/>
  <c r="K266" i="8"/>
  <c r="K265" i="8"/>
  <c r="K264" i="8"/>
  <c r="K263" i="8"/>
  <c r="K262" i="8"/>
  <c r="K261" i="8"/>
  <c r="K260" i="8"/>
  <c r="K259" i="8"/>
  <c r="K258" i="8"/>
  <c r="K255" i="8"/>
  <c r="K254" i="8"/>
  <c r="K253" i="8"/>
  <c r="K252" i="8"/>
  <c r="K250" i="8"/>
  <c r="K249" i="8"/>
  <c r="K247" i="8"/>
  <c r="K246" i="8"/>
  <c r="K244" i="8"/>
  <c r="K243" i="8"/>
  <c r="K242" i="8"/>
  <c r="K241" i="8"/>
  <c r="K240" i="8"/>
  <c r="K239" i="8"/>
  <c r="K238" i="8"/>
  <c r="K237" i="8"/>
  <c r="K235" i="8"/>
  <c r="K234" i="8"/>
  <c r="K226" i="8"/>
  <c r="K225" i="8"/>
  <c r="K223" i="8"/>
  <c r="K222" i="8"/>
  <c r="K221" i="8"/>
  <c r="K220" i="8"/>
  <c r="K219" i="8"/>
  <c r="K216" i="8"/>
  <c r="K215" i="8"/>
  <c r="K213" i="8"/>
  <c r="K212" i="8"/>
  <c r="K211" i="8"/>
  <c r="K210" i="8"/>
  <c r="K209" i="8"/>
  <c r="K205" i="8"/>
  <c r="K204" i="8"/>
  <c r="K203" i="8"/>
  <c r="K202" i="8"/>
  <c r="K201" i="8"/>
  <c r="K199" i="8"/>
  <c r="K198" i="8"/>
  <c r="K197" i="8"/>
  <c r="K194" i="8"/>
  <c r="K193" i="8"/>
  <c r="K192" i="8"/>
  <c r="K190" i="8"/>
  <c r="K189" i="8"/>
  <c r="K187" i="8"/>
  <c r="K185" i="8"/>
  <c r="K184" i="8"/>
  <c r="K183" i="8"/>
  <c r="K182" i="8"/>
  <c r="K181" i="8"/>
  <c r="K180" i="8"/>
  <c r="K179" i="8"/>
  <c r="K173" i="8"/>
  <c r="K172" i="8"/>
  <c r="K171" i="8"/>
  <c r="K170" i="8"/>
  <c r="K169" i="8"/>
  <c r="K165" i="8"/>
  <c r="K164" i="8"/>
  <c r="K163" i="8"/>
  <c r="K161" i="8"/>
  <c r="K159" i="8"/>
  <c r="K158" i="8"/>
  <c r="K157" i="8"/>
  <c r="K156" i="8"/>
  <c r="K151" i="8"/>
  <c r="K150" i="8"/>
  <c r="K149" i="8"/>
  <c r="K148" i="8"/>
  <c r="K147" i="8"/>
  <c r="K146" i="8"/>
  <c r="K144" i="8"/>
  <c r="K143" i="8"/>
  <c r="K142" i="8"/>
  <c r="K141" i="8"/>
  <c r="K140" i="8"/>
  <c r="K138" i="8"/>
  <c r="K137" i="8"/>
  <c r="K136" i="8"/>
  <c r="K135" i="8"/>
  <c r="K134" i="8"/>
  <c r="K131" i="8"/>
  <c r="K130" i="8"/>
  <c r="K129" i="8"/>
  <c r="K128" i="8"/>
  <c r="K127" i="8"/>
  <c r="K124" i="8"/>
  <c r="K122" i="8"/>
  <c r="K121" i="8"/>
  <c r="K119" i="8"/>
  <c r="K118" i="8"/>
  <c r="K117" i="8"/>
  <c r="K115" i="8"/>
  <c r="K114" i="8"/>
  <c r="K113" i="8"/>
  <c r="K112" i="8"/>
  <c r="K109" i="8"/>
  <c r="K108" i="8"/>
  <c r="K106" i="8"/>
  <c r="K104" i="8"/>
  <c r="K103" i="8"/>
  <c r="K102" i="8"/>
  <c r="K101" i="8"/>
  <c r="K100" i="8"/>
  <c r="K96" i="8"/>
  <c r="K95" i="8"/>
  <c r="K93" i="8"/>
  <c r="K92" i="8"/>
  <c r="K90" i="8"/>
  <c r="K89" i="8"/>
  <c r="K88" i="8"/>
  <c r="K85" i="8"/>
  <c r="K84" i="8"/>
  <c r="K83" i="8"/>
  <c r="K82" i="8"/>
  <c r="K81" i="8"/>
  <c r="K80" i="8"/>
  <c r="K79" i="8"/>
  <c r="K78" i="8"/>
  <c r="K77" i="8"/>
  <c r="K76" i="8"/>
  <c r="K75" i="8"/>
  <c r="K69" i="8"/>
  <c r="K68" i="8"/>
  <c r="K67" i="8"/>
  <c r="K66" i="8"/>
  <c r="K65" i="8"/>
  <c r="K64" i="8"/>
  <c r="K63" i="8"/>
  <c r="K62" i="8"/>
  <c r="K61" i="8"/>
  <c r="K60" i="8"/>
  <c r="K59" i="8"/>
  <c r="K57" i="8"/>
  <c r="K53" i="8"/>
  <c r="K52" i="8"/>
  <c r="K51" i="8"/>
  <c r="K49" i="8"/>
  <c r="K46" i="8"/>
  <c r="K45" i="8"/>
  <c r="K44" i="8"/>
  <c r="K43" i="8"/>
  <c r="K40" i="8"/>
  <c r="K39" i="8"/>
  <c r="K38" i="8"/>
  <c r="K37" i="8"/>
  <c r="K35" i="8"/>
  <c r="K34" i="8"/>
  <c r="K33" i="8"/>
  <c r="K30" i="8"/>
  <c r="K29" i="8"/>
  <c r="K26" i="8"/>
  <c r="K25" i="8"/>
  <c r="K24" i="8"/>
  <c r="K23" i="8"/>
  <c r="K22" i="8"/>
  <c r="K21" i="8"/>
  <c r="K20" i="8"/>
  <c r="K19" i="8"/>
  <c r="K17" i="8"/>
  <c r="K14" i="8"/>
  <c r="K13" i="8"/>
  <c r="K12" i="8"/>
  <c r="K11" i="8"/>
  <c r="F388" i="8"/>
  <c r="F387" i="8"/>
  <c r="F386" i="8"/>
  <c r="F384" i="8"/>
  <c r="F383" i="8"/>
  <c r="F382" i="8"/>
  <c r="F379" i="8"/>
  <c r="F378" i="8"/>
  <c r="F377" i="8"/>
  <c r="F376" i="8"/>
  <c r="F374" i="8"/>
  <c r="F373" i="8"/>
  <c r="F372" i="8"/>
  <c r="F368" i="8"/>
  <c r="F367" i="8"/>
  <c r="F366" i="8"/>
  <c r="F365" i="8"/>
  <c r="F364" i="8"/>
  <c r="F362" i="8"/>
  <c r="F361" i="8"/>
  <c r="F360" i="8"/>
  <c r="F359" i="8"/>
  <c r="F358" i="8"/>
  <c r="F357" i="8"/>
  <c r="F356" i="8"/>
  <c r="F353" i="8"/>
  <c r="F352" i="8"/>
  <c r="F348" i="8"/>
  <c r="F346" i="8"/>
  <c r="F342" i="8"/>
  <c r="F341" i="8"/>
  <c r="F339" i="8"/>
  <c r="F337" i="8"/>
  <c r="F336" i="8"/>
  <c r="F332" i="8"/>
  <c r="F330" i="8"/>
  <c r="F329" i="8"/>
  <c r="F328" i="8"/>
  <c r="F327" i="8"/>
  <c r="F325" i="8"/>
  <c r="F323" i="8"/>
  <c r="F321" i="8"/>
  <c r="F320" i="8"/>
  <c r="F317" i="8"/>
  <c r="F315" i="8"/>
  <c r="F314" i="8"/>
  <c r="F313" i="8"/>
  <c r="F312" i="8"/>
  <c r="F310" i="8"/>
  <c r="F308" i="8"/>
  <c r="F307" i="8"/>
  <c r="F306" i="8"/>
  <c r="F304" i="8"/>
  <c r="F302" i="8"/>
  <c r="F300" i="8"/>
  <c r="F299" i="8"/>
  <c r="F298" i="8"/>
  <c r="F297" i="8"/>
  <c r="F296" i="8"/>
  <c r="F295" i="8"/>
  <c r="F294" i="8"/>
  <c r="F292" i="8"/>
  <c r="F291" i="8"/>
  <c r="F289" i="8"/>
  <c r="F288" i="8"/>
  <c r="F287" i="8"/>
  <c r="F285" i="8"/>
  <c r="F284" i="8"/>
  <c r="F283" i="8"/>
  <c r="F282" i="8"/>
  <c r="F281" i="8"/>
  <c r="F280" i="8"/>
  <c r="F279" i="8"/>
  <c r="F277" i="8"/>
  <c r="F276" i="8"/>
  <c r="F275" i="8"/>
  <c r="F274" i="8"/>
  <c r="F272" i="8"/>
  <c r="F271" i="8"/>
  <c r="F270" i="8"/>
  <c r="F266" i="8"/>
  <c r="F265" i="8"/>
  <c r="F264" i="8"/>
  <c r="F263" i="8"/>
  <c r="F261" i="8"/>
  <c r="F260" i="8"/>
  <c r="F259" i="8"/>
  <c r="F258" i="8"/>
  <c r="F255" i="8"/>
  <c r="F254" i="8"/>
  <c r="F253" i="8"/>
  <c r="F252" i="8"/>
  <c r="F250" i="8"/>
  <c r="F249" i="8"/>
  <c r="F247" i="8"/>
  <c r="F246" i="8"/>
  <c r="F244" i="8"/>
  <c r="F243" i="8"/>
  <c r="F242" i="8"/>
  <c r="F241" i="8"/>
  <c r="F239" i="8"/>
  <c r="F238" i="8"/>
  <c r="F237" i="8"/>
  <c r="F235" i="8"/>
  <c r="F234" i="8"/>
  <c r="F232" i="8"/>
  <c r="F231" i="8"/>
  <c r="F226" i="8"/>
  <c r="F225" i="8"/>
  <c r="F223" i="8"/>
  <c r="F222" i="8"/>
  <c r="F221" i="8"/>
  <c r="F220" i="8"/>
  <c r="F219" i="8"/>
  <c r="F216" i="8"/>
  <c r="F215" i="8"/>
  <c r="F213" i="8"/>
  <c r="F212" i="8"/>
  <c r="F211" i="8"/>
  <c r="F210" i="8"/>
  <c r="F209" i="8"/>
  <c r="F205" i="8"/>
  <c r="F204" i="8"/>
  <c r="F203" i="8"/>
  <c r="F202" i="8"/>
  <c r="F201" i="8"/>
  <c r="F200" i="8"/>
  <c r="F199" i="8"/>
  <c r="F198" i="8"/>
  <c r="F197" i="8"/>
  <c r="F194" i="8"/>
  <c r="F193" i="8"/>
  <c r="F192" i="8"/>
  <c r="F190" i="8"/>
  <c r="F189" i="8"/>
  <c r="F188" i="8"/>
  <c r="F187" i="8"/>
  <c r="F185" i="8"/>
  <c r="F184" i="8"/>
  <c r="F183" i="8"/>
  <c r="F182" i="8"/>
  <c r="F181" i="8"/>
  <c r="F180" i="8"/>
  <c r="F179" i="8"/>
  <c r="F173" i="8"/>
  <c r="F172" i="8"/>
  <c r="F171" i="8"/>
  <c r="F170" i="8"/>
  <c r="F169" i="8"/>
  <c r="F165" i="8"/>
  <c r="F164" i="8"/>
  <c r="F163" i="8"/>
  <c r="F162" i="8"/>
  <c r="F159" i="8"/>
  <c r="F158" i="8"/>
  <c r="F157" i="8"/>
  <c r="F156" i="8"/>
  <c r="F151" i="8"/>
  <c r="F149" i="8"/>
  <c r="F148" i="8"/>
  <c r="F147" i="8"/>
  <c r="F146" i="8"/>
  <c r="F144" i="8"/>
  <c r="F143" i="8"/>
  <c r="F142" i="8"/>
  <c r="F141" i="8"/>
  <c r="F140" i="8"/>
  <c r="F139" i="8"/>
  <c r="F138" i="8"/>
  <c r="F137" i="8"/>
  <c r="F136" i="8"/>
  <c r="F135" i="8"/>
  <c r="F134" i="8"/>
  <c r="F131" i="8"/>
  <c r="F130" i="8"/>
  <c r="F128" i="8"/>
  <c r="F127" i="8"/>
  <c r="F126" i="8"/>
  <c r="F124" i="8"/>
  <c r="F122" i="8"/>
  <c r="F119" i="8"/>
  <c r="F118" i="8"/>
  <c r="F117" i="8"/>
  <c r="F115" i="8"/>
  <c r="F114" i="8"/>
  <c r="F113" i="8"/>
  <c r="F112" i="8"/>
  <c r="F109" i="8"/>
  <c r="F108" i="8"/>
  <c r="F107" i="8"/>
  <c r="F106" i="8"/>
  <c r="F104" i="8"/>
  <c r="F103" i="8"/>
  <c r="F102" i="8"/>
  <c r="F101" i="8"/>
  <c r="F100" i="8"/>
  <c r="F98" i="8"/>
  <c r="F96" i="8"/>
  <c r="F93" i="8"/>
  <c r="F92" i="8"/>
  <c r="F90" i="8"/>
  <c r="F89" i="8"/>
  <c r="F85" i="8"/>
  <c r="F83" i="8"/>
  <c r="F82" i="8"/>
  <c r="F81" i="8"/>
  <c r="F80" i="8"/>
  <c r="F79" i="8"/>
  <c r="F78" i="8"/>
  <c r="F77" i="8"/>
  <c r="F76" i="8"/>
  <c r="F75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3" i="8"/>
  <c r="F52" i="8"/>
  <c r="F51" i="8"/>
  <c r="F49" i="8"/>
  <c r="F46" i="8"/>
  <c r="F45" i="8"/>
  <c r="F44" i="8"/>
  <c r="F43" i="8"/>
  <c r="F40" i="8"/>
  <c r="F39" i="8"/>
  <c r="F38" i="8"/>
  <c r="F37" i="8"/>
  <c r="F36" i="8"/>
  <c r="F35" i="8"/>
  <c r="F34" i="8"/>
  <c r="F33" i="8"/>
  <c r="F30" i="8"/>
  <c r="F29" i="8"/>
  <c r="F26" i="8"/>
  <c r="F25" i="8"/>
  <c r="F23" i="8"/>
  <c r="F22" i="8"/>
  <c r="F21" i="8"/>
  <c r="F20" i="8"/>
  <c r="F19" i="8"/>
  <c r="F18" i="8"/>
  <c r="F17" i="8"/>
  <c r="F14" i="8"/>
  <c r="F13" i="8"/>
  <c r="F12" i="8"/>
  <c r="F11" i="8"/>
  <c r="J31" i="2"/>
  <c r="J29" i="2"/>
  <c r="J28" i="2"/>
  <c r="J27" i="2"/>
  <c r="J25" i="2"/>
  <c r="J24" i="2"/>
  <c r="J23" i="2"/>
  <c r="J21" i="2"/>
  <c r="J20" i="2"/>
  <c r="J19" i="2"/>
  <c r="J18" i="2"/>
  <c r="J16" i="2"/>
  <c r="J15" i="2"/>
  <c r="J14" i="2"/>
  <c r="J11" i="2"/>
  <c r="J10" i="2"/>
  <c r="J9" i="2"/>
  <c r="J8" i="2"/>
  <c r="G31" i="2"/>
  <c r="G29" i="2"/>
  <c r="G28" i="2"/>
  <c r="G27" i="2"/>
  <c r="G25" i="2"/>
  <c r="G24" i="2"/>
  <c r="G23" i="2"/>
  <c r="G21" i="2"/>
  <c r="G20" i="2"/>
  <c r="G19" i="2"/>
  <c r="G18" i="2"/>
  <c r="G16" i="2"/>
  <c r="G15" i="2"/>
  <c r="G14" i="2"/>
  <c r="G11" i="2"/>
  <c r="G10" i="2"/>
  <c r="G9" i="2"/>
  <c r="G8" i="2"/>
  <c r="D31" i="2"/>
  <c r="D29" i="2"/>
  <c r="D28" i="2"/>
  <c r="D27" i="2"/>
  <c r="D25" i="2"/>
  <c r="D24" i="2"/>
  <c r="D23" i="2"/>
  <c r="D21" i="2"/>
  <c r="D20" i="2"/>
  <c r="D19" i="2"/>
  <c r="D18" i="2"/>
  <c r="D16" i="2"/>
  <c r="D15" i="2"/>
  <c r="D14" i="2"/>
  <c r="D11" i="2"/>
  <c r="D10" i="2"/>
  <c r="D9" i="2"/>
  <c r="D8" i="2"/>
  <c r="D388" i="8" l="1"/>
  <c r="C388" i="8"/>
  <c r="O384" i="8"/>
  <c r="O388" i="8" s="1"/>
  <c r="N384" i="8"/>
  <c r="N388" i="8" s="1"/>
  <c r="M384" i="8"/>
  <c r="M388" i="8" s="1"/>
  <c r="L384" i="8"/>
  <c r="L388" i="8" s="1"/>
  <c r="J384" i="8"/>
  <c r="J388" i="8" s="1"/>
  <c r="I384" i="8"/>
  <c r="I388" i="8" s="1"/>
  <c r="H384" i="8"/>
  <c r="H388" i="8" s="1"/>
  <c r="G384" i="8"/>
  <c r="G388" i="8" s="1"/>
  <c r="E384" i="8"/>
  <c r="E388" i="8" s="1"/>
  <c r="D384" i="8"/>
  <c r="C384" i="8"/>
  <c r="B384" i="8"/>
  <c r="B388" i="8" s="1"/>
  <c r="O266" i="8"/>
  <c r="N266" i="8"/>
  <c r="M266" i="8"/>
  <c r="L266" i="8"/>
  <c r="J266" i="8"/>
  <c r="I266" i="8"/>
  <c r="H266" i="8"/>
  <c r="G266" i="8"/>
  <c r="E266" i="8"/>
  <c r="D266" i="8"/>
  <c r="C266" i="8"/>
  <c r="B266" i="8"/>
  <c r="O172" i="8"/>
  <c r="N172" i="8"/>
  <c r="M172" i="8"/>
  <c r="L172" i="8"/>
  <c r="J172" i="8"/>
  <c r="I172" i="8"/>
  <c r="H172" i="8"/>
  <c r="G172" i="8"/>
  <c r="E172" i="8"/>
  <c r="D172" i="8"/>
  <c r="C172" i="8"/>
  <c r="B172" i="8"/>
  <c r="O151" i="8"/>
  <c r="N151" i="8"/>
  <c r="M151" i="8"/>
  <c r="L151" i="8"/>
  <c r="J151" i="8"/>
  <c r="I151" i="8"/>
  <c r="H151" i="8"/>
  <c r="G151" i="8"/>
  <c r="E151" i="8"/>
  <c r="D151" i="8"/>
  <c r="C151" i="8"/>
  <c r="B151" i="8"/>
  <c r="O70" i="8"/>
  <c r="N70" i="8"/>
  <c r="M70" i="8"/>
  <c r="L70" i="8"/>
  <c r="J70" i="8"/>
  <c r="I70" i="8"/>
  <c r="H70" i="8"/>
  <c r="G70" i="8"/>
  <c r="E70" i="8"/>
  <c r="D70" i="8"/>
  <c r="C70" i="8"/>
  <c r="B70" i="8"/>
  <c r="L31" i="2"/>
  <c r="M31" i="2" s="1"/>
  <c r="K31" i="2"/>
  <c r="L29" i="2"/>
  <c r="K29" i="2"/>
  <c r="L28" i="2"/>
  <c r="K28" i="2"/>
  <c r="L27" i="2"/>
  <c r="M27" i="2" s="1"/>
  <c r="K27" i="2"/>
  <c r="L25" i="2"/>
  <c r="M25" i="2" s="1"/>
  <c r="K25" i="2"/>
  <c r="L24" i="2"/>
  <c r="K24" i="2"/>
  <c r="L23" i="2"/>
  <c r="K23" i="2"/>
  <c r="L21" i="2"/>
  <c r="M21" i="2" s="1"/>
  <c r="K21" i="2"/>
  <c r="L20" i="2"/>
  <c r="M20" i="2" s="1"/>
  <c r="K20" i="2"/>
  <c r="L19" i="2"/>
  <c r="K19" i="2"/>
  <c r="L18" i="2"/>
  <c r="K18" i="2"/>
  <c r="L16" i="2"/>
  <c r="M16" i="2" s="1"/>
  <c r="K16" i="2"/>
  <c r="L15" i="2"/>
  <c r="M15" i="2" s="1"/>
  <c r="K15" i="2"/>
  <c r="L14" i="2"/>
  <c r="M14" i="2" s="1"/>
  <c r="K14" i="2"/>
  <c r="L11" i="2"/>
  <c r="K11" i="2"/>
  <c r="L10" i="2"/>
  <c r="M10" i="2" s="1"/>
  <c r="K10" i="2"/>
  <c r="L9" i="2"/>
  <c r="M9" i="2" s="1"/>
  <c r="K9" i="2"/>
  <c r="L8" i="2"/>
  <c r="M8" i="2" s="1"/>
  <c r="K8" i="2"/>
  <c r="M28" i="2" l="1"/>
  <c r="M19" i="2"/>
  <c r="M24" i="2"/>
  <c r="M29" i="2"/>
  <c r="M11" i="2"/>
  <c r="M23" i="2"/>
  <c r="M18" i="2"/>
  <c r="C163" i="8"/>
  <c r="D163" i="8"/>
  <c r="E163" i="8"/>
  <c r="G163" i="8"/>
  <c r="H163" i="8"/>
  <c r="I163" i="8"/>
  <c r="J163" i="8"/>
  <c r="L163" i="8"/>
  <c r="M163" i="8"/>
  <c r="N163" i="8"/>
  <c r="O163" i="8"/>
  <c r="B163" i="8"/>
  <c r="C159" i="8"/>
  <c r="D159" i="8"/>
  <c r="E159" i="8"/>
  <c r="G159" i="8"/>
  <c r="H159" i="8"/>
  <c r="I159" i="8"/>
  <c r="J159" i="8"/>
  <c r="L159" i="8"/>
  <c r="M159" i="8"/>
  <c r="N159" i="8"/>
  <c r="O159" i="8"/>
  <c r="B159" i="8"/>
  <c r="C104" i="8"/>
  <c r="D104" i="8"/>
  <c r="E104" i="8"/>
  <c r="G104" i="8"/>
  <c r="H104" i="8"/>
  <c r="I104" i="8"/>
  <c r="J104" i="8"/>
  <c r="L104" i="8"/>
  <c r="M104" i="8"/>
  <c r="N104" i="8"/>
  <c r="O104" i="8"/>
  <c r="B104" i="8"/>
  <c r="C85" i="8"/>
  <c r="D85" i="8"/>
  <c r="E85" i="8"/>
  <c r="G85" i="8"/>
  <c r="H85" i="8"/>
  <c r="I85" i="8"/>
  <c r="J85" i="8"/>
  <c r="L85" i="8"/>
  <c r="M85" i="8"/>
  <c r="N85" i="8"/>
  <c r="O85" i="8"/>
  <c r="B85" i="8"/>
  <c r="C26" i="8"/>
  <c r="C53" i="8" s="1"/>
  <c r="D26" i="8"/>
  <c r="D53" i="8" s="1"/>
  <c r="E26" i="8"/>
  <c r="E53" i="8" s="1"/>
  <c r="G26" i="8"/>
  <c r="G53" i="8" s="1"/>
  <c r="H26" i="8"/>
  <c r="H53" i="8" s="1"/>
  <c r="I26" i="8"/>
  <c r="I53" i="8" s="1"/>
  <c r="J26" i="8"/>
  <c r="J53" i="8" s="1"/>
  <c r="L26" i="8"/>
  <c r="L53" i="8" s="1"/>
  <c r="M26" i="8"/>
  <c r="M53" i="8" s="1"/>
  <c r="N26" i="8"/>
  <c r="N53" i="8" s="1"/>
  <c r="O26" i="8"/>
  <c r="O53" i="8" s="1"/>
  <c r="B26" i="8"/>
  <c r="B53" i="8" s="1"/>
  <c r="C254" i="8"/>
  <c r="C255" i="8" s="1"/>
  <c r="C374" i="8" s="1"/>
  <c r="D254" i="8"/>
  <c r="D255" i="8" s="1"/>
  <c r="D374" i="8" s="1"/>
  <c r="E254" i="8"/>
  <c r="E255" i="8" s="1"/>
  <c r="E374" i="8" s="1"/>
  <c r="G254" i="8"/>
  <c r="G255" i="8" s="1"/>
  <c r="G374" i="8" s="1"/>
  <c r="H254" i="8"/>
  <c r="H255" i="8" s="1"/>
  <c r="H374" i="8" s="1"/>
  <c r="I254" i="8"/>
  <c r="I255" i="8" s="1"/>
  <c r="I374" i="8" s="1"/>
  <c r="J254" i="8"/>
  <c r="J255" i="8" s="1"/>
  <c r="J374" i="8" s="1"/>
  <c r="L254" i="8"/>
  <c r="L255" i="8" s="1"/>
  <c r="L374" i="8" s="1"/>
  <c r="M254" i="8"/>
  <c r="M255" i="8" s="1"/>
  <c r="M374" i="8" s="1"/>
  <c r="N254" i="8"/>
  <c r="N255" i="8" s="1"/>
  <c r="N374" i="8" s="1"/>
  <c r="O254" i="8"/>
  <c r="O255" i="8" s="1"/>
  <c r="O374" i="8" s="1"/>
  <c r="B254" i="8"/>
  <c r="B255" i="8" s="1"/>
  <c r="B374" i="8" s="1"/>
  <c r="B131" i="8" l="1"/>
  <c r="I131" i="8"/>
  <c r="J131" i="8"/>
  <c r="O131" i="8"/>
  <c r="E131" i="8"/>
  <c r="O164" i="8"/>
  <c r="E164" i="8"/>
  <c r="J164" i="8"/>
  <c r="N131" i="8"/>
  <c r="I164" i="8"/>
  <c r="M164" i="8"/>
  <c r="C164" i="8"/>
  <c r="D131" i="8"/>
  <c r="N164" i="8"/>
  <c r="D164" i="8"/>
  <c r="L164" i="8"/>
  <c r="L131" i="8"/>
  <c r="H131" i="8"/>
  <c r="H164" i="8"/>
  <c r="G164" i="8"/>
  <c r="B164" i="8"/>
  <c r="C131" i="8"/>
  <c r="M131" i="8"/>
  <c r="G131" i="8"/>
  <c r="C30" i="2"/>
  <c r="E30" i="2"/>
  <c r="F30" i="2"/>
  <c r="H30" i="2"/>
  <c r="H32" i="2" s="1"/>
  <c r="I30" i="2"/>
  <c r="B30" i="2"/>
  <c r="B32" i="2" s="1"/>
  <c r="I32" i="2" l="1"/>
  <c r="J32" i="2" s="1"/>
  <c r="J30" i="2"/>
  <c r="G30" i="2"/>
  <c r="C32" i="2"/>
  <c r="D32" i="2" s="1"/>
  <c r="D30" i="2"/>
  <c r="E32" i="2"/>
  <c r="K32" i="2" s="1"/>
  <c r="K30" i="2"/>
  <c r="F32" i="2"/>
  <c r="L30" i="2"/>
  <c r="B165" i="8"/>
  <c r="B378" i="8" s="1"/>
  <c r="I165" i="8"/>
  <c r="I378" i="8" s="1"/>
  <c r="J165" i="8"/>
  <c r="J378" i="8" s="1"/>
  <c r="N165" i="8"/>
  <c r="N378" i="8" s="1"/>
  <c r="O165" i="8"/>
  <c r="O378" i="8" s="1"/>
  <c r="D165" i="8"/>
  <c r="D378" i="8" s="1"/>
  <c r="E165" i="8"/>
  <c r="E378" i="8" s="1"/>
  <c r="M165" i="8"/>
  <c r="M378" i="8" s="1"/>
  <c r="C165" i="8"/>
  <c r="C378" i="8" s="1"/>
  <c r="L165" i="8"/>
  <c r="L378" i="8" s="1"/>
  <c r="G165" i="8"/>
  <c r="G378" i="8" s="1"/>
  <c r="H165" i="8"/>
  <c r="H378" i="8" s="1"/>
  <c r="L32" i="2" l="1"/>
  <c r="M32" i="2" s="1"/>
  <c r="G32" i="2"/>
  <c r="M30" i="2"/>
</calcChain>
</file>

<file path=xl/sharedStrings.xml><?xml version="1.0" encoding="utf-8"?>
<sst xmlns="http://schemas.openxmlformats.org/spreadsheetml/2006/main" count="836" uniqueCount="358">
  <si>
    <t>Category</t>
  </si>
  <si>
    <t>Production</t>
  </si>
  <si>
    <t>Domestic Sales</t>
  </si>
  <si>
    <t>Exports</t>
  </si>
  <si>
    <t>Segment/Subsegment</t>
  </si>
  <si>
    <t>December</t>
  </si>
  <si>
    <t>Passenger Cars</t>
  </si>
  <si>
    <t>Utility Vehicles (UVs)</t>
  </si>
  <si>
    <t>Vans</t>
  </si>
  <si>
    <t>Total Passenger Vehicles (PVs)</t>
  </si>
  <si>
    <t>M&amp;HCVs</t>
  </si>
  <si>
    <t>Passenger Carrier</t>
  </si>
  <si>
    <t>Goods Carrier</t>
  </si>
  <si>
    <t>Total M&amp;HCVs</t>
  </si>
  <si>
    <t>LCVs</t>
  </si>
  <si>
    <t>Total LCVs</t>
  </si>
  <si>
    <t>Total Commercial Vehicles (CVs)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</si>
  <si>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</si>
  <si>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</si>
  <si>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</si>
  <si>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</si>
  <si>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</si>
  <si>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</si>
  <si>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Grand Total of All Categories</t>
  </si>
  <si>
    <t>(Number of Vehicles)</t>
  </si>
  <si>
    <t>April-December</t>
  </si>
  <si>
    <t>2020-2021</t>
  </si>
  <si>
    <t>2021-2022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</si>
  <si>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</si>
  <si>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</si>
  <si>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</si>
  <si>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</si>
  <si>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</si>
  <si>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</si>
  <si>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</si>
  <si>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</si>
  <si>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</si>
  <si>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</si>
  <si>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</si>
  <si>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</si>
  <si>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</si>
  <si>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</si>
  <si>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</si>
  <si>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</si>
  <si>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</si>
  <si>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</si>
  <si>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Toyota Kirloskar Motor Pvt Ltd</t>
  </si>
  <si>
    <t>Volkswagen India Pvt Ltd</t>
  </si>
  <si>
    <t>Ashok Leyland Ltd</t>
  </si>
  <si>
    <t>Piaggio Vehicles Pvt Ltd</t>
  </si>
  <si>
    <t>SML Isuzu Ltd</t>
  </si>
  <si>
    <t>VECV-Eicher</t>
  </si>
  <si>
    <t>VECV-Volvo</t>
  </si>
  <si>
    <t>Volvo Group India Pvt Ltd</t>
  </si>
  <si>
    <t>Atul Auto Ltd</t>
  </si>
  <si>
    <t>Bajaj Auto Ltd</t>
  </si>
  <si>
    <t>Continental Engines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</si>
  <si>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</si>
  <si>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</si>
  <si>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</si>
  <si>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</si>
  <si>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</si>
  <si>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</si>
  <si>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</si>
  <si>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</si>
  <si>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</si>
  <si>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</si>
  <si>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</si>
  <si>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</si>
  <si>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</si>
  <si>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</si>
  <si>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</si>
  <si>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Carriers</t>
  </si>
  <si>
    <t>Total A: Passenger Carriers</t>
  </si>
  <si>
    <t>B: Goods Carriers</t>
  </si>
  <si>
    <t>Total B: Goods Carriers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</si>
  <si>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</si>
  <si>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</si>
  <si>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</si>
  <si>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</si>
  <si>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</si>
  <si>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</si>
  <si>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</si>
  <si>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</si>
  <si>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</si>
  <si>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</si>
  <si>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</si>
  <si>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</si>
  <si>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</si>
  <si>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</si>
  <si>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</si>
  <si>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</si>
  <si>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</si>
  <si>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</si>
  <si>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</si>
  <si>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</si>
  <si>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</si>
  <si>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</si>
  <si>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</si>
  <si>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</si>
  <si>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</si>
  <si>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</si>
  <si>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</si>
  <si>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</si>
  <si>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</si>
  <si>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</si>
  <si>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</si>
  <si>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</si>
  <si>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</si>
  <si>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</si>
  <si>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</si>
  <si>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</si>
  <si>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</si>
  <si>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</si>
  <si>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</si>
  <si>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</si>
  <si>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</si>
  <si>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</si>
  <si>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</si>
  <si>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</si>
  <si>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</si>
  <si>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</si>
  <si>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</si>
  <si>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</si>
  <si>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</si>
  <si>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</si>
  <si>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</si>
  <si>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</si>
  <si>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</si>
  <si>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</si>
  <si>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</si>
  <si>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</si>
  <si>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(Gurkha,Trax)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</si>
  <si>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</si>
  <si>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</si>
  <si>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</si>
  <si>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</si>
  <si>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</si>
  <si>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</si>
  <si>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</si>
  <si>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</si>
  <si>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</si>
  <si>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Honda Cars India Ltd (BR-V)</t>
  </si>
  <si>
    <t>Hyundai Motor India Ltd (Alcazar)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</si>
  <si>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</si>
  <si>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</si>
  <si>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</si>
  <si>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</si>
  <si>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</si>
  <si>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</si>
  <si>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</si>
  <si>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</si>
  <si>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</si>
  <si>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</si>
  <si>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Force Motors Ltd (Gurkha)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</si>
  <si>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</si>
  <si>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</si>
  <si>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</si>
  <si>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</si>
  <si>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</si>
  <si>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</si>
  <si>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</si>
  <si>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</si>
  <si>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</si>
  <si>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</si>
  <si>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</si>
  <si>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</si>
  <si>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</si>
  <si>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</si>
  <si>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(Tiguan,Tiguan AllSpace)</t>
  </si>
  <si>
    <t>Total UV5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</si>
  <si>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</si>
  <si>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</si>
  <si>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</si>
  <si>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</si>
  <si>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</si>
  <si>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</si>
  <si>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</si>
  <si>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</si>
  <si>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</si>
  <si>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</si>
  <si>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</si>
  <si>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</si>
  <si>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</si>
  <si>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</si>
  <si>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Rik,Atul Rik + 3P ,Atul Rik 3P 200)</t>
  </si>
  <si>
    <t>Bajaj Auto Ltd (Maxima,RE)</t>
  </si>
  <si>
    <t>Continental Engines Pvt Ltd (Baxy Express Passenger)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</si>
  <si>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</si>
  <si>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</si>
  <si>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</si>
  <si>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</si>
  <si>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</si>
  <si>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</si>
  <si>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</si>
  <si>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A3: Others</t>
  </si>
  <si>
    <t>Mahindra &amp; Mahindra Ltd (Alfa,Treo)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</si>
  <si>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</si>
  <si>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</si>
  <si>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</si>
  <si>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</si>
  <si>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</si>
  <si>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</si>
  <si>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A : Scooter/ Scooterettee : Wheel size is less than or equal to 12”</t>
  </si>
  <si>
    <t>A1: Engine capacity less than or equal to 75 CC</t>
  </si>
  <si>
    <t>Piaggio Vehicles Pvt Ltd (SR 50 MT,SXR 50,Typhoon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</si>
  <si>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</si>
  <si>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</si>
  <si>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</si>
  <si>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</si>
  <si>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</si>
  <si>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</si>
  <si>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</si>
  <si>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</si>
  <si>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</si>
  <si>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</si>
  <si>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</si>
  <si>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</si>
  <si>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but less than or equal to 200 CC</t>
  </si>
  <si>
    <t>Piaggio Vehicles Pvt Ltd (Aprilia SR160)</t>
  </si>
  <si>
    <t>Total A5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</si>
  <si>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</si>
  <si>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</si>
  <si>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</si>
  <si>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</si>
  <si>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</si>
  <si>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</si>
  <si>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</si>
  <si>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</si>
  <si>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</si>
  <si>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</si>
  <si>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</si>
  <si>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</si>
  <si>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</si>
  <si>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</si>
  <si>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</si>
  <si>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</si>
  <si>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</si>
  <si>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</si>
  <si>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</si>
  <si>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</si>
  <si>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</si>
  <si>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</si>
  <si>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</si>
  <si>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</si>
  <si>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</si>
  <si>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</si>
  <si>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</si>
  <si>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</si>
  <si>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</si>
  <si>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</si>
  <si>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</si>
  <si>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</si>
  <si>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</si>
  <si>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</si>
  <si>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</si>
  <si>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</si>
  <si>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</si>
  <si>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</si>
  <si>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</si>
  <si>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</si>
  <si>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</si>
  <si>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</si>
  <si>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</si>
  <si>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</si>
  <si>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</si>
  <si>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</si>
  <si>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</si>
  <si>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</si>
  <si>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</si>
  <si>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</si>
  <si>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</si>
  <si>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(KX450)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</si>
  <si>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</si>
  <si>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</si>
  <si>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</si>
  <si>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</si>
  <si>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</si>
  <si>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S,W800,Z650,Z650RS)</t>
  </si>
  <si>
    <t>Piaggio Vehicles Pvt Ltd (Aprilia RS660,Moto Guzzi)</t>
  </si>
  <si>
    <t>Royal-Enfield (Unit of Eicher Motors) (650 Twin)</t>
  </si>
  <si>
    <t>Suzuki Motorcycle India Pvt Ltd (DL650XA)</t>
  </si>
  <si>
    <t>Triumph Motorcycles India Pvt Ltd (Street Triple,Street Triple RS,Tiger 800 XCx,Trident)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</si>
  <si>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</si>
  <si>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</si>
  <si>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</si>
  <si>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</si>
  <si>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1000R,CBR 1000RR)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</si>
  <si>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</si>
  <si>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</si>
  <si>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</si>
  <si>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</si>
  <si>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</si>
  <si>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</si>
  <si>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</si>
  <si>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</si>
  <si>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</si>
  <si>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</si>
  <si>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</si>
  <si>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</si>
  <si>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</si>
  <si>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Boy,Low Rider,Low Rider S)</t>
  </si>
  <si>
    <t>Hero MotoCorp Ltd (Electra Glide,Fat Bob,Fat Boy 107,Fat Boy 114,Heritage Classic,Low Rider,Low Rider S,Low Rider Special,Road Glide,Roadking,Standard,Street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</si>
  <si>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</si>
  <si>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</si>
  <si>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</si>
  <si>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</si>
  <si>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</si>
  <si>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</si>
  <si>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</si>
  <si>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</si>
  <si>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(Chetak)</t>
  </si>
  <si>
    <t>TVS Motor Company Ltd (TVS iQube Electric)</t>
  </si>
  <si>
    <t>Bajaj Auto Ltd (Qute)</t>
  </si>
  <si>
    <t>NA</t>
  </si>
  <si>
    <t>Passenger Vehicles (PVs)</t>
  </si>
  <si>
    <t>Commercial Vehicles (CVs)</t>
  </si>
  <si>
    <t>Three Wheelers</t>
  </si>
  <si>
    <t>Two Wheelers</t>
  </si>
  <si>
    <t>2020-21</t>
  </si>
  <si>
    <t>2021-22</t>
  </si>
  <si>
    <t>AE- More than 250  W Electric</t>
  </si>
  <si>
    <t>Total AE</t>
  </si>
  <si>
    <t>Total A : Passenger Cars</t>
  </si>
  <si>
    <t>* BMW, Mercedes and Volvo Auto data is not available</t>
  </si>
  <si>
    <t>** Daimler &amp; Scania data is not available</t>
  </si>
  <si>
    <t>Passenger Vehicles (PVs)*</t>
  </si>
  <si>
    <t>Commercial Vehicles (CVs)**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</si>
  <si>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</si>
  <si>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December 2021 and Cumulative for April-December 2021</t>
  </si>
  <si>
    <t>Summary Report: Cumulative Production, Domestic Sales &amp; Exports data for the period of April - December 2021</t>
  </si>
  <si>
    <t>Maruti Suzuki India Ltd (Alto,Spresso)</t>
  </si>
  <si>
    <t>Maruti Suzuki India Ltd (Ciaz)</t>
  </si>
  <si>
    <t>Maruti Suzuki India Ltd (Ertiga,S-Cross)</t>
  </si>
  <si>
    <t>Maruti Suzuki India Ltd (XL6)</t>
  </si>
  <si>
    <t>Maruti Suzuki India Ltd (Eeco)</t>
  </si>
  <si>
    <t>Segment &amp; Company wise Production, Domestic Sales &amp; Exports Report of Commercial Vehicles for April-December 2021</t>
  </si>
  <si>
    <t>Society of Indian Automobile Manufacturers (14/01/2022)</t>
  </si>
  <si>
    <t>NA=Not Available</t>
  </si>
  <si>
    <t>* Only cumulative data is available of Tata Motors</t>
  </si>
  <si>
    <t>Tata Motors Ltd*</t>
  </si>
  <si>
    <t>Maruti Suzuki India Ltd (OEM Model#,Baleno,Celerio,DZIRE,IGNIS,Wagon R,Swift)</t>
  </si>
  <si>
    <t>Maruti Suzuki India Ltd (Gypsy, OEM Model #,VITARA BREZZA)</t>
  </si>
  <si>
    <t>#Only production volume of OEM Model is reported by Maruti Suzuki India Limited.  </t>
  </si>
  <si>
    <t>* Only cumulative data is available of Tata Motors        NA=Not Available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</si>
  <si>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</si>
  <si>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</si>
  <si>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</si>
  <si>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</si>
  <si>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</si>
  <si>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>JBM Auto Ltd*</t>
  </si>
  <si>
    <t>* JBM data is available for Apr-June only</t>
  </si>
  <si>
    <t>-</t>
  </si>
  <si>
    <t>Sales (Domestic+Exports)</t>
  </si>
  <si>
    <t>Source: SIAM</t>
  </si>
  <si>
    <t>% Gr</t>
  </si>
  <si>
    <t>Summary</t>
  </si>
  <si>
    <t>%Gr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</si>
</sst>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[$-10409]#,##0;\(#,##0\)"/>
    <numFmt numFmtId="166" formatCode="[$-10409]#,##0"/>
    <numFmt numFmtId="167" formatCode="_-* #,##0_-;\-* #,##0_-;_-* &quot;-&quot;??_-;_-@_-"/>
    <numFmt numFmtId="168" formatCode="[$-10409]#,##0.00"/>
    <numFmt numFmtId="169" formatCode="_ * #,##0_ ;_ * \-#,##0_ ;_ * &quot;-&quot;??_ ;_ @_ "/>
    <numFmt numFmtId="170" formatCode="_(* #,##0.00_);_(* \(#,##0.00\);_(* &quot;-&quot;??_);_(@_)"/>
    <numFmt numFmtId="171" formatCode="#,##0_ ;\-#,##0\ 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89">
    <xf numFmtId="0" fontId="0" fillId="0" borderId="0" xfId="0"/>
    <xf numFmtId="0" fontId="6" fillId="0" borderId="0" xfId="0" applyFont="1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5" fillId="0" borderId="1" xfId="0" applyFont="1" applyFill="1" applyBorder="1" applyAlignment="1" applyProtection="1">
      <alignment horizontal="center" vertical="top" readingOrder="1"/>
      <protection locked="0"/>
    </xf>
    <xf numFmtId="0" fontId="5" fillId="0" borderId="15" xfId="0" applyFont="1" applyFill="1" applyBorder="1" applyAlignment="1" applyProtection="1">
      <alignment horizontal="right" vertical="top" readingOrder="1"/>
      <protection locked="0"/>
    </xf>
    <xf numFmtId="167" fontId="6" fillId="0" borderId="21" xfId="1" applyNumberFormat="1" applyFont="1" applyFill="1" applyBorder="1" applyAlignment="1" applyProtection="1">
      <alignment horizontal="right" vertical="top" readingOrder="1"/>
      <protection locked="0"/>
    </xf>
    <xf numFmtId="167" fontId="6" fillId="0" borderId="17" xfId="1" applyNumberFormat="1" applyFont="1" applyFill="1" applyBorder="1" applyAlignment="1" applyProtection="1">
      <alignment horizontal="right" vertical="top" readingOrder="1"/>
      <protection locked="0"/>
    </xf>
    <xf numFmtId="167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22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19" xfId="1" applyNumberFormat="1" applyFont="1" applyFill="1" applyBorder="1" applyAlignment="1" applyProtection="1">
      <alignment horizontal="right" vertical="top" readingOrder="1"/>
      <protection locked="0"/>
    </xf>
    <xf numFmtId="0" fontId="1" fillId="0" borderId="11" xfId="0" applyFont="1" applyFill="1" applyBorder="1" applyAlignment="1" applyProtection="1">
      <alignment horizontal="right" vertical="top" readingOrder="1"/>
      <protection locked="0"/>
    </xf>
    <xf numFmtId="0" fontId="1" fillId="0" borderId="15" xfId="0" applyFont="1" applyFill="1" applyBorder="1" applyAlignment="1" applyProtection="1">
      <alignment horizontal="right" vertical="top" readingOrder="1"/>
      <protection locked="0"/>
    </xf>
    <xf numFmtId="0" fontId="1" fillId="0" borderId="2" xfId="0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Fill="1" applyAlignment="1"/>
    <xf numFmtId="0" fontId="2" fillId="0" borderId="21" xfId="0" applyFont="1" applyFill="1" applyBorder="1" applyAlignment="1" applyProtection="1">
      <alignment horizontal="right" vertical="top" readingOrder="1"/>
      <protection locked="0"/>
    </xf>
    <xf numFmtId="0" fontId="2" fillId="0" borderId="17" xfId="0" applyFont="1" applyFill="1" applyBorder="1" applyAlignment="1" applyProtection="1">
      <alignment horizontal="right" vertical="top" readingOrder="1"/>
      <protection locked="0"/>
    </xf>
    <xf numFmtId="0" fontId="2" fillId="0" borderId="0" xfId="0" applyFont="1" applyFill="1" applyBorder="1" applyAlignment="1" applyProtection="1">
      <alignment horizontal="right" vertical="top" readingOrder="1"/>
      <protection locked="0"/>
    </xf>
    <xf numFmtId="167" fontId="2" fillId="0" borderId="17" xfId="1" applyNumberFormat="1" applyFont="1" applyFill="1" applyBorder="1" applyAlignment="1" applyProtection="1">
      <alignment horizontal="right" vertical="top" readingOrder="1"/>
      <protection locked="0"/>
    </xf>
    <xf numFmtId="167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1" fillId="0" borderId="23" xfId="0" applyFont="1" applyFill="1" applyBorder="1" applyAlignment="1" applyProtection="1">
      <alignment vertical="top" readingOrder="1"/>
      <protection locked="0"/>
    </xf>
    <xf numFmtId="0" fontId="1" fillId="0" borderId="4" xfId="0" applyFont="1" applyFill="1" applyBorder="1" applyAlignment="1" applyProtection="1">
      <alignment horizontal="right" vertical="top" readingOrder="1"/>
      <protection locked="0"/>
    </xf>
    <xf numFmtId="0" fontId="1" fillId="0" borderId="7" xfId="0" applyFont="1" applyFill="1" applyBorder="1" applyAlignment="1" applyProtection="1">
      <alignment vertical="top" readingOrder="1"/>
      <protection locked="0"/>
    </xf>
    <xf numFmtId="0" fontId="2" fillId="0" borderId="5" xfId="0" applyFont="1" applyFill="1" applyBorder="1" applyAlignment="1" applyProtection="1">
      <alignment horizontal="right" vertical="top" readingOrder="1"/>
      <protection locked="0"/>
    </xf>
    <xf numFmtId="0" fontId="2" fillId="0" borderId="7" xfId="0" applyFont="1" applyFill="1" applyBorder="1" applyAlignment="1" applyProtection="1">
      <alignment vertical="top" readingOrder="1"/>
      <protection locked="0"/>
    </xf>
    <xf numFmtId="167" fontId="5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20" xfId="2" applyFont="1" applyFill="1" applyBorder="1" applyAlignment="1" applyProtection="1">
      <alignment horizontal="right" vertical="top" readingOrder="1"/>
      <protection locked="0"/>
    </xf>
    <xf numFmtId="0" fontId="5" fillId="0" borderId="24" xfId="2" applyFont="1" applyFill="1" applyBorder="1" applyAlignment="1" applyProtection="1">
      <alignment horizontal="right" vertical="top" readingOrder="1"/>
      <protection locked="0"/>
    </xf>
    <xf numFmtId="165" fontId="2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17" xfId="0" applyFont="1" applyFill="1" applyBorder="1" applyAlignment="1" applyProtection="1">
      <alignment horizontal="right" vertical="top" readingOrder="1"/>
      <protection locked="0"/>
    </xf>
    <xf numFmtId="165" fontId="2" fillId="0" borderId="21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17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1" fillId="0" borderId="23" xfId="0" applyNumberFormat="1" applyFont="1" applyFill="1" applyBorder="1" applyAlignment="1" applyProtection="1">
      <alignment horizontal="right" vertical="top" readingOrder="1"/>
      <protection locked="0"/>
    </xf>
    <xf numFmtId="166" fontId="1" fillId="0" borderId="24" xfId="0" applyNumberFormat="1" applyFont="1" applyFill="1" applyBorder="1" applyAlignment="1" applyProtection="1">
      <alignment horizontal="right" vertical="top" readingOrder="1"/>
      <protection locked="0"/>
    </xf>
    <xf numFmtId="166" fontId="1" fillId="0" borderId="25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23" xfId="0" applyFont="1" applyFill="1" applyBorder="1" applyAlignment="1" applyProtection="1">
      <alignment vertical="top" readingOrder="1"/>
      <protection locked="0"/>
    </xf>
    <xf numFmtId="166" fontId="2" fillId="0" borderId="23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24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25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6" xfId="0" applyFont="1" applyFill="1" applyBorder="1" applyAlignment="1" applyProtection="1">
      <alignment vertical="top" readingOrder="1"/>
      <protection locked="0"/>
    </xf>
    <xf numFmtId="0" fontId="2" fillId="0" borderId="0" xfId="0" applyFont="1" applyFill="1" applyBorder="1" applyAlignment="1" applyProtection="1">
      <alignment vertical="top" readingOrder="1"/>
      <protection locked="0"/>
    </xf>
    <xf numFmtId="0" fontId="2" fillId="0" borderId="17" xfId="0" applyFont="1" applyFill="1" applyBorder="1" applyAlignment="1" applyProtection="1">
      <alignment vertical="top" readingOrder="1"/>
      <protection locked="0"/>
    </xf>
    <xf numFmtId="0" fontId="5" fillId="0" borderId="23" xfId="2" applyFont="1" applyFill="1" applyBorder="1" applyAlignment="1" applyProtection="1">
      <alignment horizontal="center" vertical="top" readingOrder="1"/>
      <protection locked="0"/>
    </xf>
    <xf numFmtId="0" fontId="5" fillId="0" borderId="13" xfId="2" applyFont="1" applyFill="1" applyBorder="1" applyAlignment="1" applyProtection="1">
      <alignment horizontal="center" vertical="top" readingOrder="1"/>
      <protection locked="0"/>
    </xf>
    <xf numFmtId="0" fontId="5" fillId="0" borderId="27" xfId="2" applyFont="1" applyFill="1" applyBorder="1" applyAlignment="1" applyProtection="1">
      <alignment horizontal="center" vertical="top" readingOrder="1"/>
      <protection locked="0"/>
    </xf>
    <xf numFmtId="0" fontId="1" fillId="0" borderId="26" xfId="0" applyFont="1" applyFill="1" applyBorder="1" applyAlignment="1" applyProtection="1">
      <alignment vertical="top" readingOrder="1"/>
      <protection locked="0"/>
    </xf>
    <xf numFmtId="167" fontId="2" fillId="0" borderId="0" xfId="1" applyNumberFormat="1" applyFont="1" applyFill="1" applyBorder="1" applyAlignment="1" applyProtection="1">
      <alignment vertical="top" readingOrder="1"/>
      <protection locked="0"/>
    </xf>
    <xf numFmtId="167" fontId="2" fillId="0" borderId="17" xfId="1" applyNumberFormat="1" applyFont="1" applyFill="1" applyBorder="1" applyAlignment="1" applyProtection="1">
      <alignment vertical="top" readingOrder="1"/>
      <protection locked="0"/>
    </xf>
    <xf numFmtId="167" fontId="1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1" fillId="0" borderId="17" xfId="1" applyNumberFormat="1" applyFont="1" applyFill="1" applyBorder="1" applyAlignment="1" applyProtection="1">
      <alignment horizontal="right" vertical="top" readingOrder="1"/>
      <protection locked="0"/>
    </xf>
    <xf numFmtId="167" fontId="1" fillId="0" borderId="18" xfId="1" applyNumberFormat="1" applyFont="1" applyFill="1" applyBorder="1" applyAlignment="1" applyProtection="1">
      <alignment horizontal="right" vertical="top" readingOrder="1"/>
      <protection locked="0"/>
    </xf>
    <xf numFmtId="167" fontId="1" fillId="0" borderId="19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21" xfId="0" applyFont="1" applyFill="1" applyBorder="1" applyAlignment="1" applyProtection="1">
      <alignment vertical="top" readingOrder="1"/>
      <protection locked="0"/>
    </xf>
    <xf numFmtId="0" fontId="6" fillId="0" borderId="21" xfId="0" applyFont="1" applyFill="1" applyBorder="1" applyAlignment="1" applyProtection="1">
      <alignment vertical="top" readingOrder="1"/>
      <protection locked="0"/>
    </xf>
    <xf numFmtId="0" fontId="6" fillId="0" borderId="0" xfId="0" applyFont="1" applyFill="1" applyBorder="1" applyAlignment="1" applyProtection="1">
      <alignment vertical="top" readingOrder="1"/>
      <protection locked="0"/>
    </xf>
    <xf numFmtId="0" fontId="6" fillId="0" borderId="17" xfId="0" applyFont="1" applyFill="1" applyBorder="1" applyAlignment="1" applyProtection="1">
      <alignment vertical="top" readingOrder="1"/>
      <protection locked="0"/>
    </xf>
    <xf numFmtId="167" fontId="5" fillId="0" borderId="21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17" xfId="1" applyNumberFormat="1" applyFont="1" applyFill="1" applyBorder="1" applyAlignment="1" applyProtection="1">
      <alignment horizontal="right" vertical="top" readingOrder="1"/>
      <protection locked="0"/>
    </xf>
    <xf numFmtId="167" fontId="6" fillId="0" borderId="21" xfId="1" applyNumberFormat="1" applyFont="1" applyFill="1" applyBorder="1" applyAlignment="1" applyProtection="1">
      <alignment vertical="top" readingOrder="1"/>
      <protection locked="0"/>
    </xf>
    <xf numFmtId="167" fontId="6" fillId="0" borderId="0" xfId="1" applyNumberFormat="1" applyFont="1" applyFill="1" applyBorder="1" applyAlignment="1" applyProtection="1">
      <alignment vertical="top" readingOrder="1"/>
      <protection locked="0"/>
    </xf>
    <xf numFmtId="167" fontId="6" fillId="0" borderId="17" xfId="1" applyNumberFormat="1" applyFont="1" applyFill="1" applyBorder="1" applyAlignment="1" applyProtection="1">
      <alignment vertical="top" readingOrder="1"/>
      <protection locked="0"/>
    </xf>
    <xf numFmtId="0" fontId="5" fillId="0" borderId="22" xfId="0" applyFont="1" applyFill="1" applyBorder="1" applyAlignment="1" applyProtection="1">
      <alignment vertical="top" readingOrder="1"/>
      <protection locked="0"/>
    </xf>
    <xf numFmtId="0" fontId="9" fillId="0" borderId="0" xfId="0" applyFont="1"/>
    <xf numFmtId="0" fontId="9" fillId="0" borderId="0" xfId="0" applyFont="1" applyAlignment="1" applyProtection="1">
      <alignment vertical="top" readingOrder="1"/>
      <protection locked="0"/>
    </xf>
    <xf numFmtId="0" fontId="10" fillId="0" borderId="0" xfId="0" applyFont="1"/>
    <xf numFmtId="0" fontId="6" fillId="0" borderId="21" xfId="0" applyFont="1" applyBorder="1"/>
    <xf numFmtId="0" fontId="6" fillId="0" borderId="7" xfId="0" applyFont="1" applyBorder="1" applyAlignment="1" applyProtection="1">
      <alignment vertical="top" readingOrder="1"/>
      <protection locked="0"/>
    </xf>
    <xf numFmtId="166" fontId="6" fillId="0" borderId="0" xfId="0" applyNumberFormat="1" applyFont="1" applyAlignment="1" applyProtection="1">
      <alignment vertical="top" readingOrder="1"/>
      <protection locked="0"/>
    </xf>
    <xf numFmtId="166" fontId="6" fillId="0" borderId="21" xfId="0" applyNumberFormat="1" applyFont="1" applyBorder="1" applyAlignment="1" applyProtection="1">
      <alignment vertical="top" readingOrder="1"/>
      <protection locked="0"/>
    </xf>
    <xf numFmtId="166" fontId="6" fillId="0" borderId="17" xfId="0" applyNumberFormat="1" applyFont="1" applyBorder="1" applyAlignment="1" applyProtection="1">
      <alignment vertical="top" readingOrder="1"/>
      <protection locked="0"/>
    </xf>
    <xf numFmtId="166" fontId="6" fillId="0" borderId="0" xfId="0" applyNumberFormat="1" applyFont="1" applyAlignment="1" applyProtection="1">
      <alignment horizontal="right" vertical="top" readingOrder="1"/>
      <protection locked="0"/>
    </xf>
    <xf numFmtId="168" fontId="6" fillId="0" borderId="5" xfId="0" applyNumberFormat="1" applyFont="1" applyBorder="1" applyAlignment="1" applyProtection="1">
      <alignment horizontal="right" vertical="top" readingOrder="1"/>
      <protection locked="0"/>
    </xf>
    <xf numFmtId="0" fontId="6" fillId="0" borderId="28" xfId="2" applyBorder="1" applyAlignment="1" applyProtection="1">
      <alignment vertical="top" readingOrder="1"/>
      <protection locked="0"/>
    </xf>
    <xf numFmtId="0" fontId="6" fillId="0" borderId="21" xfId="2" applyBorder="1" applyAlignment="1" applyProtection="1">
      <alignment vertical="top" readingOrder="1"/>
      <protection locked="0"/>
    </xf>
    <xf numFmtId="0" fontId="6" fillId="0" borderId="28" xfId="0" applyFont="1" applyBorder="1" applyAlignment="1" applyProtection="1">
      <alignment vertical="top" readingOrder="1"/>
      <protection locked="0"/>
    </xf>
    <xf numFmtId="169" fontId="6" fillId="0" borderId="21" xfId="3" applyNumberFormat="1" applyFont="1" applyFill="1" applyBorder="1" applyAlignment="1" applyProtection="1">
      <alignment horizontal="right" vertical="top" readingOrder="1"/>
      <protection locked="0"/>
    </xf>
    <xf numFmtId="169" fontId="6" fillId="0" borderId="0" xfId="3" applyNumberFormat="1" applyFont="1" applyFill="1" applyBorder="1" applyAlignment="1" applyProtection="1">
      <alignment horizontal="right" vertical="top" readingOrder="1"/>
      <protection locked="0"/>
    </xf>
    <xf numFmtId="169" fontId="6" fillId="0" borderId="17" xfId="3" applyNumberFormat="1" applyFont="1" applyFill="1" applyBorder="1" applyAlignment="1" applyProtection="1">
      <alignment horizontal="right" vertical="top" readingOrder="1"/>
      <protection locked="0"/>
    </xf>
    <xf numFmtId="167" fontId="1" fillId="0" borderId="21" xfId="1" applyNumberFormat="1" applyFont="1" applyFill="1" applyBorder="1" applyAlignment="1" applyProtection="1">
      <alignment horizontal="right" vertical="top" wrapText="1" readingOrder="1"/>
      <protection locked="0"/>
    </xf>
    <xf numFmtId="167" fontId="1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167" fontId="1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71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71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3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5" xfId="0" applyFont="1" applyFill="1" applyBorder="1" applyAlignment="1" applyProtection="1">
      <alignment horizontal="right" vertical="top" readingOrder="1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5" fillId="0" borderId="20" xfId="2" applyFont="1" applyFill="1" applyBorder="1" applyAlignment="1" applyProtection="1">
      <alignment horizontal="right" vertical="top" readingOrder="1"/>
      <protection locked="0"/>
    </xf>
    <xf numFmtId="0" fontId="5" fillId="0" borderId="14" xfId="2" applyFont="1" applyFill="1" applyBorder="1" applyAlignment="1" applyProtection="1">
      <alignment horizontal="center" vertical="top" readingOrder="1"/>
      <protection locked="0"/>
    </xf>
    <xf numFmtId="0" fontId="12" fillId="0" borderId="0" xfId="0" applyFont="1"/>
    <xf numFmtId="0" fontId="5" fillId="0" borderId="0" xfId="0" applyFont="1" applyFill="1" applyBorder="1" applyAlignment="1" applyProtection="1">
      <alignment vertical="top" readingOrder="1"/>
      <protection locked="0"/>
    </xf>
    <xf numFmtId="168" fontId="6" fillId="0" borderId="0" xfId="0" applyNumberFormat="1" applyFont="1" applyBorder="1" applyAlignment="1" applyProtection="1">
      <alignment horizontal="right" vertical="top" readingOrder="1"/>
      <protection locked="0"/>
    </xf>
    <xf numFmtId="0" fontId="6" fillId="0" borderId="21" xfId="0" applyFont="1" applyBorder="1" applyAlignment="1" applyProtection="1">
      <alignment vertical="top" readingOrder="1"/>
      <protection locked="0"/>
    </xf>
    <xf numFmtId="0" fontId="11" fillId="0" borderId="21" xfId="0" applyFont="1" applyBorder="1" applyAlignment="1" applyProtection="1">
      <alignment vertical="top" readingOrder="1"/>
      <protection locked="0"/>
    </xf>
    <xf numFmtId="0" fontId="11" fillId="0" borderId="21" xfId="0" applyFont="1" applyFill="1" applyBorder="1" applyAlignment="1" applyProtection="1">
      <alignment vertical="top" readingOrder="1"/>
      <protection locked="0"/>
    </xf>
    <xf numFmtId="0" fontId="6" fillId="0" borderId="0" xfId="0" applyFont="1" applyBorder="1" applyAlignment="1" applyProtection="1">
      <alignment vertical="top" readingOrder="1"/>
      <protection locked="0"/>
    </xf>
    <xf numFmtId="0" fontId="11" fillId="0" borderId="0" xfId="0" applyFont="1" applyBorder="1" applyAlignment="1" applyProtection="1">
      <alignment vertical="top" readingOrder="1"/>
      <protection locked="0"/>
    </xf>
    <xf numFmtId="0" fontId="6" fillId="0" borderId="0" xfId="0" applyFont="1" applyFill="1" applyBorder="1" applyAlignment="1"/>
    <xf numFmtId="0" fontId="6" fillId="0" borderId="21" xfId="0" applyFont="1" applyFill="1" applyBorder="1" applyAlignment="1"/>
    <xf numFmtId="0" fontId="6" fillId="0" borderId="17" xfId="0" applyFont="1" applyFill="1" applyBorder="1" applyAlignment="1"/>
    <xf numFmtId="0" fontId="11" fillId="0" borderId="0" xfId="0" applyFont="1" applyFill="1" applyAlignment="1"/>
    <xf numFmtId="0" fontId="1" fillId="0" borderId="1" xfId="0" applyFont="1" applyFill="1" applyBorder="1" applyAlignment="1" applyProtection="1">
      <alignment horizontal="right" vertical="top" readingOrder="1"/>
      <protection locked="0"/>
    </xf>
    <xf numFmtId="2" fontId="2" fillId="0" borderId="28" xfId="0" applyNumberFormat="1" applyFont="1" applyBorder="1" applyAlignment="1" applyProtection="1">
      <alignment horizontal="right" vertical="top" readingOrder="1"/>
      <protection locked="0"/>
    </xf>
    <xf numFmtId="2" fontId="2" fillId="0" borderId="17" xfId="0" applyNumberFormat="1" applyFont="1" applyBorder="1" applyAlignment="1" applyProtection="1">
      <alignment horizontal="right" vertical="top" readingOrder="1"/>
      <protection locked="0"/>
    </xf>
    <xf numFmtId="0" fontId="1" fillId="0" borderId="28" xfId="0" applyFont="1" applyFill="1" applyBorder="1" applyAlignment="1" applyProtection="1">
      <alignment vertical="top" readingOrder="1"/>
      <protection locked="0"/>
    </xf>
    <xf numFmtId="0" fontId="2" fillId="0" borderId="28" xfId="0" applyFont="1" applyFill="1" applyBorder="1" applyAlignment="1" applyProtection="1">
      <alignment vertical="top" readingOrder="1"/>
      <protection locked="0"/>
    </xf>
    <xf numFmtId="0" fontId="3" fillId="0" borderId="21" xfId="0" applyFont="1" applyBorder="1"/>
    <xf numFmtId="0" fontId="5" fillId="0" borderId="16" xfId="0" applyFont="1" applyFill="1" applyBorder="1" applyAlignment="1" applyProtection="1">
      <alignment horizontal="center" vertical="top" readingOrder="1"/>
      <protection locked="0"/>
    </xf>
    <xf numFmtId="0" fontId="6" fillId="0" borderId="9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center" vertical="top" readingOrder="1"/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Fill="1" applyBorder="1" applyAlignment="1" applyProtection="1">
      <alignment horizontal="center" vertical="top" readingOrder="1"/>
      <protection locked="0"/>
    </xf>
    <xf numFmtId="0" fontId="6" fillId="0" borderId="18" xfId="0" applyFont="1" applyFill="1" applyBorder="1" applyAlignment="1" applyProtection="1">
      <alignment horizontal="right" vertical="top" readingOrder="1"/>
      <protection locked="0"/>
    </xf>
    <xf numFmtId="0" fontId="5" fillId="0" borderId="1" xfId="0" applyFont="1" applyFill="1" applyBorder="1" applyAlignment="1" applyProtection="1">
      <alignment horizontal="center" vertical="top" readingOrder="1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5" fillId="0" borderId="8" xfId="0" applyFont="1" applyFill="1" applyBorder="1" applyAlignment="1" applyProtection="1">
      <alignment horizontal="center" vertical="top" readingOrder="1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6" xfId="0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horizontal="center" vertical="top" readingOrder="1"/>
      <protection locked="0"/>
    </xf>
    <xf numFmtId="0" fontId="6" fillId="0" borderId="12" xfId="0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5" fillId="0" borderId="21" xfId="2" applyFont="1" applyFill="1" applyBorder="1" applyAlignment="1" applyProtection="1">
      <alignment horizontal="center" vertical="top" readingOrder="1"/>
      <protection locked="0"/>
    </xf>
    <xf numFmtId="0" fontId="5" fillId="0" borderId="0" xfId="2" applyFont="1" applyFill="1" applyBorder="1" applyAlignment="1" applyProtection="1">
      <alignment horizontal="center" vertical="top" readingOrder="1"/>
      <protection locked="0"/>
    </xf>
    <xf numFmtId="0" fontId="5" fillId="0" borderId="20" xfId="2" applyFont="1" applyFill="1" applyBorder="1" applyAlignment="1" applyProtection="1">
      <alignment horizontal="center" vertical="top" readingOrder="1"/>
      <protection locked="0"/>
    </xf>
    <xf numFmtId="0" fontId="6" fillId="0" borderId="20" xfId="2" applyFont="1" applyFill="1" applyBorder="1" applyAlignment="1" applyProtection="1">
      <alignment vertical="top"/>
      <protection locked="0"/>
    </xf>
    <xf numFmtId="0" fontId="5" fillId="0" borderId="24" xfId="2" applyFont="1" applyFill="1" applyBorder="1" applyAlignment="1" applyProtection="1">
      <alignment horizontal="center" vertical="top" readingOrder="1"/>
      <protection locked="0"/>
    </xf>
    <xf numFmtId="0" fontId="5" fillId="0" borderId="21" xfId="2" applyFont="1" applyFill="1" applyBorder="1" applyAlignment="1" applyProtection="1">
      <alignment horizontal="right" vertical="top" readingOrder="1"/>
      <protection locked="0"/>
    </xf>
    <xf numFmtId="0" fontId="5" fillId="0" borderId="0" xfId="2" applyFont="1" applyFill="1" applyBorder="1" applyAlignment="1" applyProtection="1">
      <alignment horizontal="right" vertical="top" readingOrder="1"/>
      <protection locked="0"/>
    </xf>
    <xf numFmtId="0" fontId="5" fillId="0" borderId="25" xfId="2" applyFont="1" applyFill="1" applyBorder="1" applyAlignment="1" applyProtection="1">
      <alignment horizontal="center" vertical="top" readingOrder="1"/>
      <protection locked="0"/>
    </xf>
    <xf numFmtId="0" fontId="6" fillId="0" borderId="20" xfId="2" applyFill="1" applyBorder="1" applyAlignment="1" applyProtection="1">
      <alignment vertical="top"/>
      <protection locked="0"/>
    </xf>
    <xf numFmtId="0" fontId="6" fillId="0" borderId="21" xfId="2" applyFill="1" applyBorder="1" applyAlignment="1" applyProtection="1">
      <alignment horizontal="right" vertical="top" readingOrder="1"/>
      <protection locked="0"/>
    </xf>
    <xf numFmtId="0" fontId="6" fillId="0" borderId="0" xfId="2" applyFill="1" applyBorder="1" applyAlignment="1" applyProtection="1">
      <alignment horizontal="right" vertical="top" readingOrder="1"/>
      <protection locked="0"/>
    </xf>
    <xf numFmtId="167" fontId="2" fillId="0" borderId="21" xfId="1" applyNumberFormat="1" applyFont="1" applyFill="1" applyBorder="1" applyAlignment="1" applyProtection="1">
      <alignment horizontal="left" vertical="top" wrapText="1" readingOrder="1"/>
      <protection locked="0"/>
    </xf>
    <xf numFmtId="167" fontId="2" fillId="0" borderId="17" xfId="1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23" xfId="2" applyFont="1" applyFill="1" applyBorder="1" applyAlignment="1" applyProtection="1">
      <alignment horizontal="center" vertical="top" readingOrder="1"/>
      <protection locked="0"/>
    </xf>
    <xf numFmtId="2" fontId="5" fillId="0" borderId="29" xfId="0" applyNumberFormat="1" applyFont="1" applyFill="1" applyBorder="1" applyAlignment="1" applyProtection="1">
      <alignment horizontal="center" vertical="center" readingOrder="1"/>
      <protection locked="0"/>
    </xf>
    <xf numFmtId="2" fontId="5" fillId="0" borderId="28" xfId="0" applyNumberFormat="1" applyFont="1" applyFill="1" applyBorder="1" applyAlignment="1" applyProtection="1">
      <alignment horizontal="center" vertical="center" readingOrder="1"/>
      <protection locked="0"/>
    </xf>
    <xf numFmtId="2" fontId="5" fillId="0" borderId="30" xfId="0" applyNumberFormat="1" applyFont="1" applyFill="1" applyBorder="1" applyAlignment="1" applyProtection="1">
      <alignment horizontal="center" vertical="center" readingOrder="1"/>
      <protection locked="0"/>
    </xf>
    <xf numFmtId="2" fontId="8" fillId="0" borderId="0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2" fontId="1" fillId="0" borderId="25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25" xfId="0" applyNumberFormat="1" applyFont="1" applyFill="1" applyBorder="1" applyAlignment="1" applyProtection="1">
      <alignment horizontal="right" vertical="top" readingOrder="1"/>
      <protection locked="0"/>
    </xf>
    <xf numFmtId="2" fontId="3" fillId="0" borderId="0" xfId="0" applyNumberFormat="1" applyFont="1" applyFill="1" applyAlignment="1"/>
    <xf numFmtId="2" fontId="8" fillId="0" borderId="28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28" xfId="0" applyNumberFormat="1" applyFont="1" applyFill="1" applyBorder="1" applyAlignment="1" applyProtection="1">
      <alignment horizontal="right" vertical="top" readingOrder="1"/>
      <protection locked="0"/>
    </xf>
    <xf numFmtId="2" fontId="1" fillId="0" borderId="20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20" xfId="0" applyNumberFormat="1" applyFont="1" applyFill="1" applyBorder="1" applyAlignment="1" applyProtection="1">
      <alignment horizontal="right" vertical="top" readingOrder="1"/>
      <protection locked="0"/>
    </xf>
    <xf numFmtId="2" fontId="5" fillId="0" borderId="31" xfId="0" applyNumberFormat="1" applyFont="1" applyFill="1" applyBorder="1" applyAlignment="1" applyProtection="1">
      <alignment horizontal="center" vertical="center" readingOrder="1"/>
      <protection locked="0"/>
    </xf>
    <xf numFmtId="2" fontId="5" fillId="0" borderId="32" xfId="0" applyNumberFormat="1" applyFont="1" applyFill="1" applyBorder="1" applyAlignment="1" applyProtection="1">
      <alignment horizontal="center" vertical="center" readingOrder="1"/>
      <protection locked="0"/>
    </xf>
    <xf numFmtId="2" fontId="5" fillId="0" borderId="33" xfId="0" applyNumberFormat="1" applyFont="1" applyFill="1" applyBorder="1" applyAlignment="1" applyProtection="1">
      <alignment horizontal="center" vertical="center" readingOrder="1"/>
      <protection locked="0"/>
    </xf>
    <xf numFmtId="2" fontId="6" fillId="0" borderId="20" xfId="2" applyNumberFormat="1" applyFont="1" applyFill="1" applyBorder="1" applyAlignment="1" applyProtection="1">
      <alignment vertical="top"/>
      <protection locked="0"/>
    </xf>
    <xf numFmtId="2" fontId="5" fillId="0" borderId="20" xfId="2" applyNumberFormat="1" applyFont="1" applyFill="1" applyBorder="1" applyAlignment="1" applyProtection="1">
      <alignment horizontal="right" vertical="top" readingOrder="1"/>
      <protection locked="0"/>
    </xf>
    <xf numFmtId="2" fontId="6" fillId="0" borderId="0" xfId="0" applyNumberFormat="1" applyFont="1" applyFill="1" applyBorder="1" applyAlignment="1" applyProtection="1">
      <alignment vertical="top" readingOrder="1"/>
      <protection locked="0"/>
    </xf>
    <xf numFmtId="2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2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2" fontId="6" fillId="0" borderId="0" xfId="1" applyNumberFormat="1" applyFont="1" applyFill="1" applyBorder="1" applyAlignment="1" applyProtection="1">
      <alignment vertical="top" readingOrder="1"/>
      <protection locked="0"/>
    </xf>
    <xf numFmtId="2" fontId="6" fillId="0" borderId="0" xfId="3" applyNumberFormat="1" applyFont="1" applyFill="1" applyBorder="1" applyAlignment="1" applyProtection="1">
      <alignment horizontal="right" vertical="top" readingOrder="1"/>
      <protection locked="0"/>
    </xf>
    <xf numFmtId="2" fontId="6" fillId="0" borderId="0" xfId="0" applyNumberFormat="1" applyFont="1" applyAlignment="1" applyProtection="1">
      <alignment vertical="top" readingOrder="1"/>
      <protection locked="0"/>
    </xf>
    <xf numFmtId="2" fontId="6" fillId="0" borderId="28" xfId="0" applyNumberFormat="1" applyFont="1" applyBorder="1" applyAlignment="1" applyProtection="1">
      <alignment vertical="top" readingOrder="1"/>
      <protection locked="0"/>
    </xf>
    <xf numFmtId="2" fontId="6" fillId="0" borderId="0" xfId="0" applyNumberFormat="1" applyFont="1" applyFill="1" applyAlignment="1"/>
    <xf numFmtId="2" fontId="6" fillId="0" borderId="0" xfId="0" applyNumberFormat="1" applyFont="1" applyFill="1" applyBorder="1" applyAlignment="1"/>
    <xf numFmtId="2" fontId="5" fillId="0" borderId="18" xfId="1" applyNumberFormat="1" applyFont="1" applyFill="1" applyBorder="1" applyAlignment="1" applyProtection="1">
      <alignment horizontal="right" vertical="top" readingOrder="1"/>
      <protection locked="0"/>
    </xf>
    <xf numFmtId="2" fontId="6" fillId="0" borderId="29" xfId="0" applyNumberFormat="1" applyFont="1" applyFill="1" applyBorder="1" applyAlignment="1" applyProtection="1">
      <alignment vertical="top" readingOrder="1"/>
      <protection locked="0"/>
    </xf>
    <xf numFmtId="2" fontId="6" fillId="0" borderId="28" xfId="0" applyNumberFormat="1" applyFont="1" applyFill="1" applyBorder="1" applyAlignment="1" applyProtection="1">
      <alignment vertical="top" readingOrder="1"/>
      <protection locked="0"/>
    </xf>
    <xf numFmtId="2" fontId="6" fillId="0" borderId="28" xfId="1" applyNumberFormat="1" applyFont="1" applyFill="1" applyBorder="1" applyAlignment="1" applyProtection="1">
      <alignment horizontal="right" vertical="top" readingOrder="1"/>
      <protection locked="0"/>
    </xf>
    <xf numFmtId="2" fontId="5" fillId="0" borderId="28" xfId="1" applyNumberFormat="1" applyFont="1" applyFill="1" applyBorder="1" applyAlignment="1" applyProtection="1">
      <alignment horizontal="right" vertical="top" readingOrder="1"/>
      <protection locked="0"/>
    </xf>
    <xf numFmtId="2" fontId="6" fillId="0" borderId="28" xfId="1" applyNumberFormat="1" applyFont="1" applyFill="1" applyBorder="1" applyAlignment="1" applyProtection="1">
      <alignment vertical="top" readingOrder="1"/>
      <protection locked="0"/>
    </xf>
    <xf numFmtId="2" fontId="6" fillId="0" borderId="28" xfId="3" applyNumberFormat="1" applyFont="1" applyFill="1" applyBorder="1" applyAlignment="1" applyProtection="1">
      <alignment horizontal="right" vertical="top" readingOrder="1"/>
      <protection locked="0"/>
    </xf>
    <xf numFmtId="2" fontId="6" fillId="0" borderId="28" xfId="0" applyNumberFormat="1" applyFont="1" applyFill="1" applyBorder="1" applyAlignment="1"/>
    <xf numFmtId="2" fontId="5" fillId="0" borderId="26" xfId="1" applyNumberFormat="1" applyFont="1" applyFill="1" applyBorder="1" applyAlignment="1" applyProtection="1">
      <alignment horizontal="right" vertical="top" readingOrder="1"/>
      <protection locked="0"/>
    </xf>
    <xf numFmtId="2" fontId="5" fillId="0" borderId="25" xfId="2" applyNumberFormat="1" applyFont="1" applyFill="1" applyBorder="1" applyAlignment="1" applyProtection="1">
      <alignment horizontal="center" vertical="top" readingOrder="1"/>
      <protection locked="0"/>
    </xf>
    <xf numFmtId="2" fontId="6" fillId="0" borderId="20" xfId="2" applyNumberForma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vertical="top" readingOrder="1"/>
      <protection locked="0"/>
    </xf>
    <xf numFmtId="2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2" fontId="1" fillId="0" borderId="0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0" xfId="1" applyNumberFormat="1" applyFont="1" applyFill="1" applyBorder="1" applyAlignment="1" applyProtection="1">
      <alignment vertical="top" readingOrder="1"/>
      <protection locked="0"/>
    </xf>
    <xf numFmtId="2" fontId="2" fillId="0" borderId="0" xfId="1" applyNumberFormat="1" applyFont="1" applyFill="1" applyBorder="1" applyAlignment="1" applyProtection="1">
      <alignment horizontal="left" vertical="top" wrapText="1" readingOrder="1"/>
      <protection locked="0"/>
    </xf>
    <xf numFmtId="2" fontId="1" fillId="0" borderId="18" xfId="1" applyNumberFormat="1" applyFont="1" applyFill="1" applyBorder="1" applyAlignment="1" applyProtection="1">
      <alignment horizontal="right" vertical="top" readingOrder="1"/>
      <protection locked="0"/>
    </xf>
    <xf numFmtId="2" fontId="6" fillId="0" borderId="24" xfId="2" applyNumberFormat="1" applyFill="1" applyBorder="1" applyAlignment="1" applyProtection="1">
      <alignment vertical="top"/>
      <protection locked="0"/>
    </xf>
    <xf numFmtId="2" fontId="6" fillId="0" borderId="20" xfId="0" applyNumberFormat="1" applyFont="1" applyFill="1" applyBorder="1"/>
    <xf numFmtId="2" fontId="3" fillId="0" borderId="28" xfId="0" applyNumberFormat="1" applyFont="1" applyFill="1" applyBorder="1" applyAlignment="1"/>
    <xf numFmtId="2" fontId="2" fillId="0" borderId="17" xfId="1" applyNumberFormat="1" applyFont="1" applyFill="1" applyBorder="1" applyAlignment="1" applyProtection="1">
      <alignment horizontal="right" vertical="top" readingOrder="1"/>
      <protection locked="0"/>
    </xf>
    <xf numFmtId="2" fontId="1" fillId="0" borderId="17" xfId="1" applyNumberFormat="1" applyFont="1" applyFill="1" applyBorder="1" applyAlignment="1" applyProtection="1">
      <alignment horizontal="right" vertical="top" readingOrder="1"/>
      <protection locked="0"/>
    </xf>
    <xf numFmtId="2" fontId="2" fillId="0" borderId="17" xfId="1" applyNumberFormat="1" applyFont="1" applyFill="1" applyBorder="1" applyAlignment="1" applyProtection="1">
      <alignment vertical="top" readingOrder="1"/>
      <protection locked="0"/>
    </xf>
    <xf numFmtId="2" fontId="2" fillId="0" borderId="17" xfId="1" applyNumberFormat="1" applyFont="1" applyFill="1" applyBorder="1" applyAlignment="1" applyProtection="1">
      <alignment horizontal="left" vertical="top" wrapText="1" readingOrder="1"/>
      <protection locked="0"/>
    </xf>
    <xf numFmtId="2" fontId="1" fillId="0" borderId="19" xfId="1" applyNumberFormat="1" applyFont="1" applyFill="1" applyBorder="1" applyAlignment="1" applyProtection="1">
      <alignment horizontal="right" vertical="top" readingOrder="1"/>
      <protection locked="0"/>
    </xf>
  </cellXfs>
  <cellStyles count="8">
    <cellStyle name="Comma" xfId="1" builtinId="3"/>
    <cellStyle name="Comma 2" xfId="3"/>
    <cellStyle name="Comma 2 2" xfId="5"/>
    <cellStyle name="Comma 2 3" xfId="7"/>
    <cellStyle name="Normal" xfId="0" builtinId="0"/>
    <cellStyle name="Normal 2" xfId="4"/>
    <cellStyle name="Normal 3" xfId="6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sqref="A1:M1"/>
    </sheetView>
  </sheetViews>
  <sheetFormatPr defaultRowHeight="14.1" customHeight="1" x14ac:dyDescent="0.2"/>
  <cols>
    <col min="1" max="1" width="38.7109375" style="15" customWidth="1"/>
    <col min="2" max="3" width="14.7109375" style="15" customWidth="1"/>
    <col min="4" max="4" width="7" style="145" bestFit="1" customWidth="1"/>
    <col min="5" max="6" width="14.7109375" style="15" customWidth="1"/>
    <col min="7" max="7" width="7" style="145" bestFit="1" customWidth="1"/>
    <col min="8" max="9" width="14.7109375" style="15" customWidth="1"/>
    <col min="10" max="10" width="7" style="145" bestFit="1" customWidth="1"/>
    <col min="11" max="11" width="14.7109375" style="15" customWidth="1"/>
    <col min="12" max="12" width="14.85546875" style="15" customWidth="1"/>
    <col min="13" max="13" width="7" style="145" bestFit="1" customWidth="1"/>
    <col min="14" max="256" width="9.140625" style="15"/>
    <col min="257" max="257" width="36.85546875" style="15" customWidth="1"/>
    <col min="258" max="266" width="10.28515625" style="15" customWidth="1"/>
    <col min="267" max="512" width="9.140625" style="15"/>
    <col min="513" max="513" width="36.85546875" style="15" customWidth="1"/>
    <col min="514" max="522" width="10.28515625" style="15" customWidth="1"/>
    <col min="523" max="768" width="9.140625" style="15"/>
    <col min="769" max="769" width="36.85546875" style="15" customWidth="1"/>
    <col min="770" max="778" width="10.28515625" style="15" customWidth="1"/>
    <col min="779" max="1024" width="9.140625" style="15"/>
    <col min="1025" max="1025" width="36.85546875" style="15" customWidth="1"/>
    <col min="1026" max="1034" width="10.28515625" style="15" customWidth="1"/>
    <col min="1035" max="1280" width="9.140625" style="15"/>
    <col min="1281" max="1281" width="36.85546875" style="15" customWidth="1"/>
    <col min="1282" max="1290" width="10.28515625" style="15" customWidth="1"/>
    <col min="1291" max="1536" width="9.140625" style="15"/>
    <col min="1537" max="1537" width="36.85546875" style="15" customWidth="1"/>
    <col min="1538" max="1546" width="10.28515625" style="15" customWidth="1"/>
    <col min="1547" max="1792" width="9.140625" style="15"/>
    <col min="1793" max="1793" width="36.85546875" style="15" customWidth="1"/>
    <col min="1794" max="1802" width="10.28515625" style="15" customWidth="1"/>
    <col min="1803" max="2048" width="9.140625" style="15"/>
    <col min="2049" max="2049" width="36.85546875" style="15" customWidth="1"/>
    <col min="2050" max="2058" width="10.28515625" style="15" customWidth="1"/>
    <col min="2059" max="2304" width="9.140625" style="15"/>
    <col min="2305" max="2305" width="36.85546875" style="15" customWidth="1"/>
    <col min="2306" max="2314" width="10.28515625" style="15" customWidth="1"/>
    <col min="2315" max="2560" width="9.140625" style="15"/>
    <col min="2561" max="2561" width="36.85546875" style="15" customWidth="1"/>
    <col min="2562" max="2570" width="10.28515625" style="15" customWidth="1"/>
    <col min="2571" max="2816" width="9.140625" style="15"/>
    <col min="2817" max="2817" width="36.85546875" style="15" customWidth="1"/>
    <col min="2818" max="2826" width="10.28515625" style="15" customWidth="1"/>
    <col min="2827" max="3072" width="9.140625" style="15"/>
    <col min="3073" max="3073" width="36.85546875" style="15" customWidth="1"/>
    <col min="3074" max="3082" width="10.28515625" style="15" customWidth="1"/>
    <col min="3083" max="3328" width="9.140625" style="15"/>
    <col min="3329" max="3329" width="36.85546875" style="15" customWidth="1"/>
    <col min="3330" max="3338" width="10.28515625" style="15" customWidth="1"/>
    <col min="3339" max="3584" width="9.140625" style="15"/>
    <col min="3585" max="3585" width="36.85546875" style="15" customWidth="1"/>
    <col min="3586" max="3594" width="10.28515625" style="15" customWidth="1"/>
    <col min="3595" max="3840" width="9.140625" style="15"/>
    <col min="3841" max="3841" width="36.85546875" style="15" customWidth="1"/>
    <col min="3842" max="3850" width="10.28515625" style="15" customWidth="1"/>
    <col min="3851" max="4096" width="9.140625" style="15"/>
    <col min="4097" max="4097" width="36.85546875" style="15" customWidth="1"/>
    <col min="4098" max="4106" width="10.28515625" style="15" customWidth="1"/>
    <col min="4107" max="4352" width="9.140625" style="15"/>
    <col min="4353" max="4353" width="36.85546875" style="15" customWidth="1"/>
    <col min="4354" max="4362" width="10.28515625" style="15" customWidth="1"/>
    <col min="4363" max="4608" width="9.140625" style="15"/>
    <col min="4609" max="4609" width="36.85546875" style="15" customWidth="1"/>
    <col min="4610" max="4618" width="10.28515625" style="15" customWidth="1"/>
    <col min="4619" max="4864" width="9.140625" style="15"/>
    <col min="4865" max="4865" width="36.85546875" style="15" customWidth="1"/>
    <col min="4866" max="4874" width="10.28515625" style="15" customWidth="1"/>
    <col min="4875" max="5120" width="9.140625" style="15"/>
    <col min="5121" max="5121" width="36.85546875" style="15" customWidth="1"/>
    <col min="5122" max="5130" width="10.28515625" style="15" customWidth="1"/>
    <col min="5131" max="5376" width="9.140625" style="15"/>
    <col min="5377" max="5377" width="36.85546875" style="15" customWidth="1"/>
    <col min="5378" max="5386" width="10.28515625" style="15" customWidth="1"/>
    <col min="5387" max="5632" width="9.140625" style="15"/>
    <col min="5633" max="5633" width="36.85546875" style="15" customWidth="1"/>
    <col min="5634" max="5642" width="10.28515625" style="15" customWidth="1"/>
    <col min="5643" max="5888" width="9.140625" style="15"/>
    <col min="5889" max="5889" width="36.85546875" style="15" customWidth="1"/>
    <col min="5890" max="5898" width="10.28515625" style="15" customWidth="1"/>
    <col min="5899" max="6144" width="9.140625" style="15"/>
    <col min="6145" max="6145" width="36.85546875" style="15" customWidth="1"/>
    <col min="6146" max="6154" width="10.28515625" style="15" customWidth="1"/>
    <col min="6155" max="6400" width="9.140625" style="15"/>
    <col min="6401" max="6401" width="36.85546875" style="15" customWidth="1"/>
    <col min="6402" max="6410" width="10.28515625" style="15" customWidth="1"/>
    <col min="6411" max="6656" width="9.140625" style="15"/>
    <col min="6657" max="6657" width="36.85546875" style="15" customWidth="1"/>
    <col min="6658" max="6666" width="10.28515625" style="15" customWidth="1"/>
    <col min="6667" max="6912" width="9.140625" style="15"/>
    <col min="6913" max="6913" width="36.85546875" style="15" customWidth="1"/>
    <col min="6914" max="6922" width="10.28515625" style="15" customWidth="1"/>
    <col min="6923" max="7168" width="9.140625" style="15"/>
    <col min="7169" max="7169" width="36.85546875" style="15" customWidth="1"/>
    <col min="7170" max="7178" width="10.28515625" style="15" customWidth="1"/>
    <col min="7179" max="7424" width="9.140625" style="15"/>
    <col min="7425" max="7425" width="36.85546875" style="15" customWidth="1"/>
    <col min="7426" max="7434" width="10.28515625" style="15" customWidth="1"/>
    <col min="7435" max="7680" width="9.140625" style="15"/>
    <col min="7681" max="7681" width="36.85546875" style="15" customWidth="1"/>
    <col min="7682" max="7690" width="10.28515625" style="15" customWidth="1"/>
    <col min="7691" max="7936" width="9.140625" style="15"/>
    <col min="7937" max="7937" width="36.85546875" style="15" customWidth="1"/>
    <col min="7938" max="7946" width="10.28515625" style="15" customWidth="1"/>
    <col min="7947" max="8192" width="9.140625" style="15"/>
    <col min="8193" max="8193" width="36.85546875" style="15" customWidth="1"/>
    <col min="8194" max="8202" width="10.28515625" style="15" customWidth="1"/>
    <col min="8203" max="8448" width="9.140625" style="15"/>
    <col min="8449" max="8449" width="36.85546875" style="15" customWidth="1"/>
    <col min="8450" max="8458" width="10.28515625" style="15" customWidth="1"/>
    <col min="8459" max="8704" width="9.140625" style="15"/>
    <col min="8705" max="8705" width="36.85546875" style="15" customWidth="1"/>
    <col min="8706" max="8714" width="10.28515625" style="15" customWidth="1"/>
    <col min="8715" max="8960" width="9.140625" style="15"/>
    <col min="8961" max="8961" width="36.85546875" style="15" customWidth="1"/>
    <col min="8962" max="8970" width="10.28515625" style="15" customWidth="1"/>
    <col min="8971" max="9216" width="9.140625" style="15"/>
    <col min="9217" max="9217" width="36.85546875" style="15" customWidth="1"/>
    <col min="9218" max="9226" width="10.28515625" style="15" customWidth="1"/>
    <col min="9227" max="9472" width="9.140625" style="15"/>
    <col min="9473" max="9473" width="36.85546875" style="15" customWidth="1"/>
    <col min="9474" max="9482" width="10.28515625" style="15" customWidth="1"/>
    <col min="9483" max="9728" width="9.140625" style="15"/>
    <col min="9729" max="9729" width="36.85546875" style="15" customWidth="1"/>
    <col min="9730" max="9738" width="10.28515625" style="15" customWidth="1"/>
    <col min="9739" max="9984" width="9.140625" style="15"/>
    <col min="9985" max="9985" width="36.85546875" style="15" customWidth="1"/>
    <col min="9986" max="9994" width="10.28515625" style="15" customWidth="1"/>
    <col min="9995" max="10240" width="9.140625" style="15"/>
    <col min="10241" max="10241" width="36.85546875" style="15" customWidth="1"/>
    <col min="10242" max="10250" width="10.28515625" style="15" customWidth="1"/>
    <col min="10251" max="10496" width="9.140625" style="15"/>
    <col min="10497" max="10497" width="36.85546875" style="15" customWidth="1"/>
    <col min="10498" max="10506" width="10.28515625" style="15" customWidth="1"/>
    <col min="10507" max="10752" width="9.140625" style="15"/>
    <col min="10753" max="10753" width="36.85546875" style="15" customWidth="1"/>
    <col min="10754" max="10762" width="10.28515625" style="15" customWidth="1"/>
    <col min="10763" max="11008" width="9.140625" style="15"/>
    <col min="11009" max="11009" width="36.85546875" style="15" customWidth="1"/>
    <col min="11010" max="11018" width="10.28515625" style="15" customWidth="1"/>
    <col min="11019" max="11264" width="9.140625" style="15"/>
    <col min="11265" max="11265" width="36.85546875" style="15" customWidth="1"/>
    <col min="11266" max="11274" width="10.28515625" style="15" customWidth="1"/>
    <col min="11275" max="11520" width="9.140625" style="15"/>
    <col min="11521" max="11521" width="36.85546875" style="15" customWidth="1"/>
    <col min="11522" max="11530" width="10.28515625" style="15" customWidth="1"/>
    <col min="11531" max="11776" width="9.140625" style="15"/>
    <col min="11777" max="11777" width="36.85546875" style="15" customWidth="1"/>
    <col min="11778" max="11786" width="10.28515625" style="15" customWidth="1"/>
    <col min="11787" max="12032" width="9.140625" style="15"/>
    <col min="12033" max="12033" width="36.85546875" style="15" customWidth="1"/>
    <col min="12034" max="12042" width="10.28515625" style="15" customWidth="1"/>
    <col min="12043" max="12288" width="9.140625" style="15"/>
    <col min="12289" max="12289" width="36.85546875" style="15" customWidth="1"/>
    <col min="12290" max="12298" width="10.28515625" style="15" customWidth="1"/>
    <col min="12299" max="12544" width="9.140625" style="15"/>
    <col min="12545" max="12545" width="36.85546875" style="15" customWidth="1"/>
    <col min="12546" max="12554" width="10.28515625" style="15" customWidth="1"/>
    <col min="12555" max="12800" width="9.140625" style="15"/>
    <col min="12801" max="12801" width="36.85546875" style="15" customWidth="1"/>
    <col min="12802" max="12810" width="10.28515625" style="15" customWidth="1"/>
    <col min="12811" max="13056" width="9.140625" style="15"/>
    <col min="13057" max="13057" width="36.85546875" style="15" customWidth="1"/>
    <col min="13058" max="13066" width="10.28515625" style="15" customWidth="1"/>
    <col min="13067" max="13312" width="9.140625" style="15"/>
    <col min="13313" max="13313" width="36.85546875" style="15" customWidth="1"/>
    <col min="13314" max="13322" width="10.28515625" style="15" customWidth="1"/>
    <col min="13323" max="13568" width="9.140625" style="15"/>
    <col min="13569" max="13569" width="36.85546875" style="15" customWidth="1"/>
    <col min="13570" max="13578" width="10.28515625" style="15" customWidth="1"/>
    <col min="13579" max="13824" width="9.140625" style="15"/>
    <col min="13825" max="13825" width="36.85546875" style="15" customWidth="1"/>
    <col min="13826" max="13834" width="10.28515625" style="15" customWidth="1"/>
    <col min="13835" max="14080" width="9.140625" style="15"/>
    <col min="14081" max="14081" width="36.85546875" style="15" customWidth="1"/>
    <col min="14082" max="14090" width="10.28515625" style="15" customWidth="1"/>
    <col min="14091" max="14336" width="9.140625" style="15"/>
    <col min="14337" max="14337" width="36.85546875" style="15" customWidth="1"/>
    <col min="14338" max="14346" width="10.28515625" style="15" customWidth="1"/>
    <col min="14347" max="14592" width="9.140625" style="15"/>
    <col min="14593" max="14593" width="36.85546875" style="15" customWidth="1"/>
    <col min="14594" max="14602" width="10.28515625" style="15" customWidth="1"/>
    <col min="14603" max="14848" width="9.140625" style="15"/>
    <col min="14849" max="14849" width="36.85546875" style="15" customWidth="1"/>
    <col min="14850" max="14858" width="10.28515625" style="15" customWidth="1"/>
    <col min="14859" max="15104" width="9.140625" style="15"/>
    <col min="15105" max="15105" width="36.85546875" style="15" customWidth="1"/>
    <col min="15106" max="15114" width="10.28515625" style="15" customWidth="1"/>
    <col min="15115" max="15360" width="9.140625" style="15"/>
    <col min="15361" max="15361" width="36.85546875" style="15" customWidth="1"/>
    <col min="15362" max="15370" width="10.28515625" style="15" customWidth="1"/>
    <col min="15371" max="15616" width="9.140625" style="15"/>
    <col min="15617" max="15617" width="36.85546875" style="15" customWidth="1"/>
    <col min="15618" max="15626" width="10.28515625" style="15" customWidth="1"/>
    <col min="15627" max="15872" width="9.140625" style="15"/>
    <col min="15873" max="15873" width="36.85546875" style="15" customWidth="1"/>
    <col min="15874" max="15882" width="10.28515625" style="15" customWidth="1"/>
    <col min="15883" max="16128" width="9.140625" style="15"/>
    <col min="16129" max="16129" width="36.85546875" style="15" customWidth="1"/>
    <col min="16130" max="16138" width="10.28515625" style="15" customWidth="1"/>
    <col min="16139" max="16384" width="9.140625" style="15"/>
  </cols>
  <sheetData>
    <row r="1" spans="1:13" s="2" customFormat="1" ht="14.1" customHeight="1" x14ac:dyDescent="0.25">
      <c r="A1" s="113" t="s">
        <v>330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3" customFormat="1" ht="14.1" customHeight="1" x14ac:dyDescent="0.2">
      <c r="A2" s="92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3" customFormat="1" ht="14.1" customHeight="1" x14ac:dyDescent="0.2">
      <c r="A3" s="88"/>
      <c r="B3" s="115" t="s">
        <v>24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3" customFormat="1" ht="14.1" customHeight="1" x14ac:dyDescent="0.2">
      <c r="A4" s="5" t="s">
        <v>0</v>
      </c>
      <c r="B4" s="118" t="s">
        <v>1</v>
      </c>
      <c r="C4" s="119"/>
      <c r="D4" s="138" t="s">
        <v>355</v>
      </c>
      <c r="E4" s="118" t="s">
        <v>2</v>
      </c>
      <c r="F4" s="119"/>
      <c r="G4" s="138" t="s">
        <v>355</v>
      </c>
      <c r="H4" s="109" t="s">
        <v>3</v>
      </c>
      <c r="I4" s="120"/>
      <c r="J4" s="150" t="s">
        <v>355</v>
      </c>
      <c r="K4" s="109" t="s">
        <v>353</v>
      </c>
      <c r="L4" s="110"/>
      <c r="M4" s="138" t="s">
        <v>355</v>
      </c>
    </row>
    <row r="5" spans="1:13" s="3" customFormat="1" ht="14.1" customHeight="1" x14ac:dyDescent="0.2">
      <c r="A5" s="116" t="s">
        <v>4</v>
      </c>
      <c r="B5" s="121" t="s">
        <v>25</v>
      </c>
      <c r="C5" s="122"/>
      <c r="D5" s="139"/>
      <c r="E5" s="121" t="s">
        <v>25</v>
      </c>
      <c r="F5" s="122"/>
      <c r="G5" s="139"/>
      <c r="H5" s="111" t="s">
        <v>25</v>
      </c>
      <c r="I5" s="123"/>
      <c r="J5" s="151"/>
      <c r="K5" s="111" t="s">
        <v>25</v>
      </c>
      <c r="L5" s="112"/>
      <c r="M5" s="139"/>
    </row>
    <row r="6" spans="1:13" s="3" customFormat="1" ht="14.1" customHeight="1" x14ac:dyDescent="0.2">
      <c r="A6" s="117"/>
      <c r="B6" s="12" t="s">
        <v>26</v>
      </c>
      <c r="C6" s="6" t="s">
        <v>27</v>
      </c>
      <c r="D6" s="140"/>
      <c r="E6" s="12" t="s">
        <v>26</v>
      </c>
      <c r="F6" s="13" t="s">
        <v>27</v>
      </c>
      <c r="G6" s="140"/>
      <c r="H6" s="14" t="s">
        <v>26</v>
      </c>
      <c r="I6" s="22" t="s">
        <v>27</v>
      </c>
      <c r="J6" s="152"/>
      <c r="K6" s="14" t="s">
        <v>26</v>
      </c>
      <c r="L6" s="103" t="s">
        <v>27</v>
      </c>
      <c r="M6" s="140"/>
    </row>
    <row r="7" spans="1:13" ht="14.1" customHeight="1" x14ac:dyDescent="0.2">
      <c r="A7" s="23" t="s">
        <v>326</v>
      </c>
      <c r="B7" s="16"/>
      <c r="C7" s="30"/>
      <c r="D7" s="141"/>
      <c r="E7" s="16"/>
      <c r="F7" s="17"/>
      <c r="G7" s="146"/>
      <c r="H7" s="18"/>
      <c r="I7" s="24"/>
      <c r="J7" s="146"/>
      <c r="K7" s="18"/>
      <c r="L7" s="87"/>
      <c r="M7" s="146"/>
    </row>
    <row r="8" spans="1:13" ht="14.1" customHeight="1" x14ac:dyDescent="0.2">
      <c r="A8" s="25" t="s">
        <v>6</v>
      </c>
      <c r="B8" s="31">
        <v>1178942</v>
      </c>
      <c r="C8" s="32">
        <v>1308045</v>
      </c>
      <c r="D8" s="104">
        <f t="shared" ref="D8:D32" si="0">(C8-B8)/B8*100</f>
        <v>10.950750757882915</v>
      </c>
      <c r="E8" s="31">
        <v>1028101</v>
      </c>
      <c r="F8" s="32">
        <v>1029765</v>
      </c>
      <c r="G8" s="104">
        <f t="shared" ref="G8:G32" si="1">(F8-E8)/E8*100</f>
        <v>0.1618518024980036</v>
      </c>
      <c r="H8" s="33">
        <v>190592</v>
      </c>
      <c r="I8" s="29">
        <v>275728</v>
      </c>
      <c r="J8" s="104">
        <f t="shared" ref="J8:J32" si="2">(I8-H8)/H8*100</f>
        <v>44.669241101410343</v>
      </c>
      <c r="K8" s="33">
        <f>E8+H8</f>
        <v>1218693</v>
      </c>
      <c r="L8" s="29">
        <f>F8+I8</f>
        <v>1305493</v>
      </c>
      <c r="M8" s="104">
        <f t="shared" ref="M8:M32" si="3">(L8-K8)/K8*100</f>
        <v>7.1223843904904678</v>
      </c>
    </row>
    <row r="9" spans="1:13" ht="14.1" customHeight="1" x14ac:dyDescent="0.2">
      <c r="A9" s="25" t="s">
        <v>7</v>
      </c>
      <c r="B9" s="31">
        <v>756894</v>
      </c>
      <c r="C9" s="32">
        <v>1182282</v>
      </c>
      <c r="D9" s="142">
        <f t="shared" si="0"/>
        <v>56.201793117662447</v>
      </c>
      <c r="E9" s="31">
        <v>677107</v>
      </c>
      <c r="F9" s="32">
        <v>1036006</v>
      </c>
      <c r="G9" s="147">
        <f t="shared" si="1"/>
        <v>53.004768817926859</v>
      </c>
      <c r="H9" s="33">
        <v>99701</v>
      </c>
      <c r="I9" s="29">
        <v>146688</v>
      </c>
      <c r="J9" s="147">
        <f t="shared" si="2"/>
        <v>47.127912458250172</v>
      </c>
      <c r="K9" s="33">
        <f t="shared" ref="K9:K32" si="4">E9+H9</f>
        <v>776808</v>
      </c>
      <c r="L9" s="29">
        <f t="shared" ref="L9:L32" si="5">F9+I9</f>
        <v>1182694</v>
      </c>
      <c r="M9" s="147">
        <f t="shared" si="3"/>
        <v>52.250491756006632</v>
      </c>
    </row>
    <row r="10" spans="1:13" ht="14.1" customHeight="1" x14ac:dyDescent="0.2">
      <c r="A10" s="25" t="s">
        <v>8</v>
      </c>
      <c r="B10" s="31">
        <v>70139</v>
      </c>
      <c r="C10" s="32">
        <v>84463</v>
      </c>
      <c r="D10" s="142">
        <f t="shared" si="0"/>
        <v>20.422304281498167</v>
      </c>
      <c r="E10" s="31">
        <v>72666</v>
      </c>
      <c r="F10" s="32">
        <v>83067</v>
      </c>
      <c r="G10" s="147">
        <f t="shared" si="1"/>
        <v>14.31343406820246</v>
      </c>
      <c r="H10" s="33">
        <v>877</v>
      </c>
      <c r="I10" s="29">
        <v>1621</v>
      </c>
      <c r="J10" s="147">
        <f t="shared" si="2"/>
        <v>84.83466362599772</v>
      </c>
      <c r="K10" s="33">
        <f t="shared" si="4"/>
        <v>73543</v>
      </c>
      <c r="L10" s="29">
        <f t="shared" si="5"/>
        <v>84688</v>
      </c>
      <c r="M10" s="147">
        <f t="shared" si="3"/>
        <v>15.154399466978502</v>
      </c>
    </row>
    <row r="11" spans="1:13" ht="14.1" customHeight="1" x14ac:dyDescent="0.2">
      <c r="A11" s="21" t="s">
        <v>9</v>
      </c>
      <c r="B11" s="34">
        <v>2005975</v>
      </c>
      <c r="C11" s="35">
        <v>2574790</v>
      </c>
      <c r="D11" s="143">
        <f t="shared" si="0"/>
        <v>28.356036341429981</v>
      </c>
      <c r="E11" s="34">
        <v>1777874</v>
      </c>
      <c r="F11" s="35">
        <v>2148838</v>
      </c>
      <c r="G11" s="148">
        <f t="shared" si="1"/>
        <v>20.865595649635463</v>
      </c>
      <c r="H11" s="36">
        <v>291170</v>
      </c>
      <c r="I11" s="35">
        <v>424037</v>
      </c>
      <c r="J11" s="148">
        <f t="shared" si="2"/>
        <v>45.63210495586771</v>
      </c>
      <c r="K11" s="36">
        <f t="shared" si="4"/>
        <v>2069044</v>
      </c>
      <c r="L11" s="35">
        <f t="shared" si="5"/>
        <v>2572875</v>
      </c>
      <c r="M11" s="148">
        <f t="shared" si="3"/>
        <v>24.350907955558217</v>
      </c>
    </row>
    <row r="12" spans="1:13" ht="14.1" customHeight="1" x14ac:dyDescent="0.2">
      <c r="A12" s="23" t="s">
        <v>327</v>
      </c>
      <c r="B12" s="16"/>
      <c r="C12" s="17"/>
      <c r="D12" s="142"/>
      <c r="E12" s="16"/>
      <c r="F12" s="17"/>
      <c r="G12" s="147"/>
      <c r="H12" s="18"/>
      <c r="I12" s="24"/>
      <c r="J12" s="147"/>
      <c r="K12" s="18"/>
      <c r="L12" s="87"/>
      <c r="M12" s="147"/>
    </row>
    <row r="13" spans="1:13" ht="14.1" customHeight="1" x14ac:dyDescent="0.2">
      <c r="A13" s="23" t="s">
        <v>10</v>
      </c>
      <c r="B13" s="16"/>
      <c r="C13" s="17"/>
      <c r="D13" s="142"/>
      <c r="E13" s="16"/>
      <c r="F13" s="17"/>
      <c r="G13" s="147"/>
      <c r="H13" s="18"/>
      <c r="I13" s="24"/>
      <c r="J13" s="147"/>
      <c r="K13" s="18"/>
      <c r="L13" s="87"/>
      <c r="M13" s="147"/>
    </row>
    <row r="14" spans="1:13" ht="14.1" customHeight="1" x14ac:dyDescent="0.2">
      <c r="A14" s="25" t="s">
        <v>11</v>
      </c>
      <c r="B14" s="31">
        <v>5067</v>
      </c>
      <c r="C14" s="32">
        <v>9648</v>
      </c>
      <c r="D14" s="142">
        <f t="shared" si="0"/>
        <v>90.40852575488455</v>
      </c>
      <c r="E14" s="31">
        <v>2578</v>
      </c>
      <c r="F14" s="32">
        <v>6440</v>
      </c>
      <c r="G14" s="147">
        <f t="shared" si="1"/>
        <v>149.80605120248254</v>
      </c>
      <c r="H14" s="33">
        <v>2829</v>
      </c>
      <c r="I14" s="29">
        <v>3804</v>
      </c>
      <c r="J14" s="147">
        <f t="shared" si="2"/>
        <v>34.464475079533401</v>
      </c>
      <c r="K14" s="33">
        <f t="shared" si="4"/>
        <v>5407</v>
      </c>
      <c r="L14" s="29">
        <f t="shared" si="5"/>
        <v>10244</v>
      </c>
      <c r="M14" s="147">
        <f t="shared" si="3"/>
        <v>89.458109857592007</v>
      </c>
    </row>
    <row r="15" spans="1:13" ht="14.1" customHeight="1" x14ac:dyDescent="0.2">
      <c r="A15" s="25" t="s">
        <v>12</v>
      </c>
      <c r="B15" s="31">
        <v>88610</v>
      </c>
      <c r="C15" s="32">
        <v>163785</v>
      </c>
      <c r="D15" s="142">
        <f t="shared" si="0"/>
        <v>84.838054395666404</v>
      </c>
      <c r="E15" s="31">
        <v>77576</v>
      </c>
      <c r="F15" s="32">
        <v>140161</v>
      </c>
      <c r="G15" s="147">
        <f t="shared" si="1"/>
        <v>80.675724450861082</v>
      </c>
      <c r="H15" s="33">
        <v>6915</v>
      </c>
      <c r="I15" s="29">
        <v>18556</v>
      </c>
      <c r="J15" s="147">
        <f t="shared" si="2"/>
        <v>168.34417932031815</v>
      </c>
      <c r="K15" s="33">
        <f t="shared" si="4"/>
        <v>84491</v>
      </c>
      <c r="L15" s="29">
        <f t="shared" si="5"/>
        <v>158717</v>
      </c>
      <c r="M15" s="147">
        <f t="shared" si="3"/>
        <v>87.850777005834942</v>
      </c>
    </row>
    <row r="16" spans="1:13" ht="14.1" customHeight="1" x14ac:dyDescent="0.2">
      <c r="A16" s="21" t="s">
        <v>13</v>
      </c>
      <c r="B16" s="34">
        <v>93677</v>
      </c>
      <c r="C16" s="35">
        <v>173433</v>
      </c>
      <c r="D16" s="143">
        <f t="shared" si="0"/>
        <v>85.139361849760348</v>
      </c>
      <c r="E16" s="34">
        <v>80154</v>
      </c>
      <c r="F16" s="35">
        <v>146601</v>
      </c>
      <c r="G16" s="148">
        <f t="shared" si="1"/>
        <v>82.899169099483487</v>
      </c>
      <c r="H16" s="36">
        <v>9744</v>
      </c>
      <c r="I16" s="35">
        <v>22360</v>
      </c>
      <c r="J16" s="148">
        <f t="shared" si="2"/>
        <v>129.47454844006566</v>
      </c>
      <c r="K16" s="36">
        <f t="shared" si="4"/>
        <v>89898</v>
      </c>
      <c r="L16" s="35">
        <f t="shared" si="5"/>
        <v>168961</v>
      </c>
      <c r="M16" s="148">
        <f t="shared" si="3"/>
        <v>87.947451556208151</v>
      </c>
    </row>
    <row r="17" spans="1:13" ht="14.1" customHeight="1" x14ac:dyDescent="0.2">
      <c r="A17" s="23" t="s">
        <v>14</v>
      </c>
      <c r="B17" s="16"/>
      <c r="C17" s="17"/>
      <c r="D17" s="142"/>
      <c r="E17" s="16"/>
      <c r="F17" s="17"/>
      <c r="G17" s="147"/>
      <c r="H17" s="18"/>
      <c r="I17" s="24"/>
      <c r="J17" s="147"/>
      <c r="K17" s="18"/>
      <c r="L17" s="87"/>
      <c r="M17" s="147"/>
    </row>
    <row r="18" spans="1:13" ht="14.1" customHeight="1" x14ac:dyDescent="0.2">
      <c r="A18" s="25" t="s">
        <v>11</v>
      </c>
      <c r="B18" s="31">
        <v>9787</v>
      </c>
      <c r="C18" s="32">
        <v>14420</v>
      </c>
      <c r="D18" s="142">
        <f t="shared" si="0"/>
        <v>47.338305916011038</v>
      </c>
      <c r="E18" s="31">
        <v>7426</v>
      </c>
      <c r="F18" s="32">
        <v>13020</v>
      </c>
      <c r="G18" s="147">
        <f t="shared" si="1"/>
        <v>75.329921896040943</v>
      </c>
      <c r="H18" s="33">
        <v>908</v>
      </c>
      <c r="I18" s="29">
        <v>1248</v>
      </c>
      <c r="J18" s="147">
        <f t="shared" si="2"/>
        <v>37.444933920704848</v>
      </c>
      <c r="K18" s="33">
        <f t="shared" si="4"/>
        <v>8334</v>
      </c>
      <c r="L18" s="29">
        <f t="shared" si="5"/>
        <v>14268</v>
      </c>
      <c r="M18" s="147">
        <f t="shared" si="3"/>
        <v>71.202303815694748</v>
      </c>
    </row>
    <row r="19" spans="1:13" ht="14.1" customHeight="1" x14ac:dyDescent="0.2">
      <c r="A19" s="25" t="s">
        <v>12</v>
      </c>
      <c r="B19" s="31">
        <v>286283</v>
      </c>
      <c r="C19" s="32">
        <v>344972</v>
      </c>
      <c r="D19" s="142">
        <f t="shared" si="0"/>
        <v>20.500344065138343</v>
      </c>
      <c r="E19" s="31">
        <v>270623</v>
      </c>
      <c r="F19" s="32">
        <v>307142</v>
      </c>
      <c r="G19" s="147">
        <f t="shared" si="1"/>
        <v>13.494418434501132</v>
      </c>
      <c r="H19" s="33">
        <v>19642</v>
      </c>
      <c r="I19" s="29">
        <v>41331</v>
      </c>
      <c r="J19" s="147">
        <f t="shared" si="2"/>
        <v>110.4215456674473</v>
      </c>
      <c r="K19" s="33">
        <f t="shared" si="4"/>
        <v>290265</v>
      </c>
      <c r="L19" s="29">
        <f t="shared" si="5"/>
        <v>348473</v>
      </c>
      <c r="M19" s="147">
        <f t="shared" si="3"/>
        <v>20.053399479785714</v>
      </c>
    </row>
    <row r="20" spans="1:13" ht="14.1" customHeight="1" x14ac:dyDescent="0.2">
      <c r="A20" s="21" t="s">
        <v>15</v>
      </c>
      <c r="B20" s="34">
        <v>296070</v>
      </c>
      <c r="C20" s="35">
        <v>359392</v>
      </c>
      <c r="D20" s="143">
        <f t="shared" si="0"/>
        <v>21.387509710541426</v>
      </c>
      <c r="E20" s="34">
        <v>278049</v>
      </c>
      <c r="F20" s="35">
        <v>320162</v>
      </c>
      <c r="G20" s="148">
        <f t="shared" si="1"/>
        <v>15.145891551489127</v>
      </c>
      <c r="H20" s="36">
        <v>20550</v>
      </c>
      <c r="I20" s="35">
        <v>42579</v>
      </c>
      <c r="J20" s="148">
        <f t="shared" si="2"/>
        <v>107.19708029197079</v>
      </c>
      <c r="K20" s="36">
        <f t="shared" si="4"/>
        <v>298599</v>
      </c>
      <c r="L20" s="35">
        <f t="shared" si="5"/>
        <v>362741</v>
      </c>
      <c r="M20" s="148">
        <f t="shared" si="3"/>
        <v>21.480982856607021</v>
      </c>
    </row>
    <row r="21" spans="1:13" ht="14.1" customHeight="1" x14ac:dyDescent="0.2">
      <c r="A21" s="21" t="s">
        <v>16</v>
      </c>
      <c r="B21" s="34">
        <v>389747</v>
      </c>
      <c r="C21" s="35">
        <v>532825</v>
      </c>
      <c r="D21" s="143">
        <f t="shared" si="0"/>
        <v>36.710481414866571</v>
      </c>
      <c r="E21" s="34">
        <v>358203</v>
      </c>
      <c r="F21" s="35">
        <v>466763</v>
      </c>
      <c r="G21" s="148">
        <f t="shared" si="1"/>
        <v>30.306837184501529</v>
      </c>
      <c r="H21" s="36">
        <v>30294</v>
      </c>
      <c r="I21" s="35">
        <v>64939</v>
      </c>
      <c r="J21" s="148">
        <f t="shared" si="2"/>
        <v>114.36258004885455</v>
      </c>
      <c r="K21" s="36">
        <f t="shared" si="4"/>
        <v>388497</v>
      </c>
      <c r="L21" s="35">
        <f t="shared" si="5"/>
        <v>531702</v>
      </c>
      <c r="M21" s="148">
        <f t="shared" si="3"/>
        <v>36.861288504158338</v>
      </c>
    </row>
    <row r="22" spans="1:13" ht="14.1" customHeight="1" x14ac:dyDescent="0.2">
      <c r="A22" s="23" t="s">
        <v>317</v>
      </c>
      <c r="B22" s="16"/>
      <c r="C22" s="17"/>
      <c r="D22" s="142"/>
      <c r="E22" s="16"/>
      <c r="F22" s="17"/>
      <c r="G22" s="147"/>
      <c r="H22" s="18"/>
      <c r="I22" s="24"/>
      <c r="J22" s="147"/>
      <c r="K22" s="18"/>
      <c r="L22" s="87"/>
      <c r="M22" s="147"/>
    </row>
    <row r="23" spans="1:13" ht="14.1" customHeight="1" x14ac:dyDescent="0.2">
      <c r="A23" s="25" t="s">
        <v>11</v>
      </c>
      <c r="B23" s="31">
        <v>347330</v>
      </c>
      <c r="C23" s="32">
        <v>492591</v>
      </c>
      <c r="D23" s="142">
        <f t="shared" si="0"/>
        <v>41.822186393343507</v>
      </c>
      <c r="E23" s="31">
        <v>77734</v>
      </c>
      <c r="F23" s="32">
        <v>123279</v>
      </c>
      <c r="G23" s="147">
        <f t="shared" si="1"/>
        <v>58.590835413075361</v>
      </c>
      <c r="H23" s="33">
        <v>268125</v>
      </c>
      <c r="I23" s="29">
        <v>378588</v>
      </c>
      <c r="J23" s="147">
        <f t="shared" si="2"/>
        <v>41.198321678321683</v>
      </c>
      <c r="K23" s="33">
        <f t="shared" si="4"/>
        <v>345859</v>
      </c>
      <c r="L23" s="29">
        <f t="shared" si="5"/>
        <v>501867</v>
      </c>
      <c r="M23" s="147">
        <f t="shared" si="3"/>
        <v>45.107399258079163</v>
      </c>
    </row>
    <row r="24" spans="1:13" ht="14.1" customHeight="1" x14ac:dyDescent="0.2">
      <c r="A24" s="25" t="s">
        <v>12</v>
      </c>
      <c r="B24" s="31">
        <v>59356</v>
      </c>
      <c r="C24" s="32">
        <v>61551</v>
      </c>
      <c r="D24" s="142">
        <f t="shared" si="0"/>
        <v>3.6980254734146505</v>
      </c>
      <c r="E24" s="31">
        <v>54952</v>
      </c>
      <c r="F24" s="32">
        <v>54498</v>
      </c>
      <c r="G24" s="147">
        <f t="shared" si="1"/>
        <v>-0.82617557140777409</v>
      </c>
      <c r="H24" s="33">
        <v>3269</v>
      </c>
      <c r="I24" s="29">
        <v>7459</v>
      </c>
      <c r="J24" s="147">
        <f t="shared" si="2"/>
        <v>128.17375344141939</v>
      </c>
      <c r="K24" s="33">
        <f t="shared" si="4"/>
        <v>58221</v>
      </c>
      <c r="L24" s="29">
        <f t="shared" si="5"/>
        <v>61957</v>
      </c>
      <c r="M24" s="147">
        <f t="shared" si="3"/>
        <v>6.4169285996461749</v>
      </c>
    </row>
    <row r="25" spans="1:13" ht="14.1" customHeight="1" x14ac:dyDescent="0.2">
      <c r="A25" s="21" t="s">
        <v>17</v>
      </c>
      <c r="B25" s="34">
        <v>406686</v>
      </c>
      <c r="C25" s="35">
        <v>554142</v>
      </c>
      <c r="D25" s="143">
        <f t="shared" si="0"/>
        <v>36.257948392617401</v>
      </c>
      <c r="E25" s="34">
        <v>132686</v>
      </c>
      <c r="F25" s="35">
        <v>177777</v>
      </c>
      <c r="G25" s="148">
        <f t="shared" si="1"/>
        <v>33.983238623517174</v>
      </c>
      <c r="H25" s="36">
        <v>271394</v>
      </c>
      <c r="I25" s="35">
        <v>386047</v>
      </c>
      <c r="J25" s="148">
        <f t="shared" si="2"/>
        <v>42.245959748557446</v>
      </c>
      <c r="K25" s="36">
        <f t="shared" si="4"/>
        <v>404080</v>
      </c>
      <c r="L25" s="35">
        <f t="shared" si="5"/>
        <v>563824</v>
      </c>
      <c r="M25" s="148">
        <f t="shared" si="3"/>
        <v>39.532765788952688</v>
      </c>
    </row>
    <row r="26" spans="1:13" ht="14.1" customHeight="1" x14ac:dyDescent="0.2">
      <c r="A26" s="23" t="s">
        <v>318</v>
      </c>
      <c r="B26" s="16"/>
      <c r="C26" s="17"/>
      <c r="D26" s="142"/>
      <c r="E26" s="16"/>
      <c r="F26" s="17"/>
      <c r="G26" s="147"/>
      <c r="H26" s="18"/>
      <c r="I26" s="24"/>
      <c r="J26" s="147"/>
      <c r="K26" s="18"/>
      <c r="L26" s="87"/>
      <c r="M26" s="147"/>
    </row>
    <row r="27" spans="1:13" ht="14.1" customHeight="1" x14ac:dyDescent="0.2">
      <c r="A27" s="25" t="s">
        <v>18</v>
      </c>
      <c r="B27" s="31">
        <v>3058223</v>
      </c>
      <c r="C27" s="32">
        <v>3207727</v>
      </c>
      <c r="D27" s="142">
        <f t="shared" si="0"/>
        <v>4.8885905311679361</v>
      </c>
      <c r="E27" s="31">
        <v>3104530</v>
      </c>
      <c r="F27" s="32">
        <v>2956153</v>
      </c>
      <c r="G27" s="147">
        <f t="shared" si="1"/>
        <v>-4.7793707904256033</v>
      </c>
      <c r="H27" s="33">
        <v>149655</v>
      </c>
      <c r="I27" s="29">
        <v>270289</v>
      </c>
      <c r="J27" s="147">
        <f t="shared" si="2"/>
        <v>80.608065216664997</v>
      </c>
      <c r="K27" s="33">
        <f t="shared" si="4"/>
        <v>3254185</v>
      </c>
      <c r="L27" s="29">
        <f t="shared" si="5"/>
        <v>3226442</v>
      </c>
      <c r="M27" s="147">
        <f t="shared" si="3"/>
        <v>-0.85253296908442511</v>
      </c>
    </row>
    <row r="28" spans="1:13" ht="14.1" customHeight="1" x14ac:dyDescent="0.2">
      <c r="A28" s="25" t="s">
        <v>19</v>
      </c>
      <c r="B28" s="31">
        <v>9182647</v>
      </c>
      <c r="C28" s="32">
        <v>9687671</v>
      </c>
      <c r="D28" s="142">
        <f t="shared" si="0"/>
        <v>5.4997649370600872</v>
      </c>
      <c r="E28" s="31">
        <v>7200547</v>
      </c>
      <c r="F28" s="32">
        <v>6795894</v>
      </c>
      <c r="G28" s="147">
        <f t="shared" si="1"/>
        <v>-5.6197536103854331</v>
      </c>
      <c r="H28" s="33">
        <v>2020915</v>
      </c>
      <c r="I28" s="29">
        <v>3062369</v>
      </c>
      <c r="J28" s="147">
        <f t="shared" si="2"/>
        <v>51.533785438774018</v>
      </c>
      <c r="K28" s="33">
        <f t="shared" si="4"/>
        <v>9221462</v>
      </c>
      <c r="L28" s="29">
        <f t="shared" si="5"/>
        <v>9858263</v>
      </c>
      <c r="M28" s="147">
        <f t="shared" si="3"/>
        <v>6.9056403420628962</v>
      </c>
    </row>
    <row r="29" spans="1:13" ht="14.1" customHeight="1" x14ac:dyDescent="0.2">
      <c r="A29" s="25" t="s">
        <v>20</v>
      </c>
      <c r="B29" s="31">
        <v>459867</v>
      </c>
      <c r="C29" s="32">
        <v>357854</v>
      </c>
      <c r="D29" s="142">
        <f t="shared" si="0"/>
        <v>-22.183152955093536</v>
      </c>
      <c r="E29" s="31">
        <v>462107</v>
      </c>
      <c r="F29" s="32">
        <v>363868</v>
      </c>
      <c r="G29" s="147">
        <f t="shared" si="1"/>
        <v>-21.258929209036005</v>
      </c>
      <c r="H29" s="33">
        <v>6539</v>
      </c>
      <c r="I29" s="29">
        <v>8464</v>
      </c>
      <c r="J29" s="147">
        <f t="shared" si="2"/>
        <v>29.438752102768007</v>
      </c>
      <c r="K29" s="33">
        <f t="shared" si="4"/>
        <v>468646</v>
      </c>
      <c r="L29" s="29">
        <f t="shared" si="5"/>
        <v>372332</v>
      </c>
      <c r="M29" s="147">
        <f t="shared" si="3"/>
        <v>-20.551546369754568</v>
      </c>
    </row>
    <row r="30" spans="1:13" ht="14.1" customHeight="1" x14ac:dyDescent="0.2">
      <c r="A30" s="21" t="s">
        <v>21</v>
      </c>
      <c r="B30" s="34">
        <f t="shared" ref="B30:I30" si="6">SUM(B27:B29)</f>
        <v>12700737</v>
      </c>
      <c r="C30" s="35">
        <f t="shared" si="6"/>
        <v>13253252</v>
      </c>
      <c r="D30" s="143">
        <f t="shared" si="0"/>
        <v>4.3502593589647596</v>
      </c>
      <c r="E30" s="34">
        <f t="shared" si="6"/>
        <v>10767184</v>
      </c>
      <c r="F30" s="35">
        <f t="shared" si="6"/>
        <v>10115915</v>
      </c>
      <c r="G30" s="148">
        <f t="shared" si="1"/>
        <v>-6.0486474457945549</v>
      </c>
      <c r="H30" s="36">
        <f t="shared" si="6"/>
        <v>2177109</v>
      </c>
      <c r="I30" s="35">
        <f t="shared" si="6"/>
        <v>3341122</v>
      </c>
      <c r="J30" s="148">
        <f t="shared" si="2"/>
        <v>53.465995501373612</v>
      </c>
      <c r="K30" s="36">
        <f t="shared" si="4"/>
        <v>12944293</v>
      </c>
      <c r="L30" s="35">
        <f t="shared" si="5"/>
        <v>13457037</v>
      </c>
      <c r="M30" s="148">
        <f t="shared" si="3"/>
        <v>3.961158790209709</v>
      </c>
    </row>
    <row r="31" spans="1:13" ht="14.1" customHeight="1" x14ac:dyDescent="0.2">
      <c r="A31" s="37" t="s">
        <v>22</v>
      </c>
      <c r="B31" s="38">
        <v>2300</v>
      </c>
      <c r="C31" s="39">
        <v>3844</v>
      </c>
      <c r="D31" s="144">
        <f t="shared" si="0"/>
        <v>67.130434782608688</v>
      </c>
      <c r="E31" s="38">
        <v>-27</v>
      </c>
      <c r="F31" s="39">
        <v>64</v>
      </c>
      <c r="G31" s="149">
        <f t="shared" si="1"/>
        <v>-337.03703703703701</v>
      </c>
      <c r="H31" s="40">
        <v>2257</v>
      </c>
      <c r="I31" s="39">
        <v>4139</v>
      </c>
      <c r="J31" s="149">
        <f t="shared" si="2"/>
        <v>83.385024368630923</v>
      </c>
      <c r="K31" s="40">
        <f t="shared" si="4"/>
        <v>2230</v>
      </c>
      <c r="L31" s="39">
        <f t="shared" si="5"/>
        <v>4203</v>
      </c>
      <c r="M31" s="149">
        <f t="shared" si="3"/>
        <v>88.475336322869964</v>
      </c>
    </row>
    <row r="32" spans="1:13" ht="14.1" customHeight="1" x14ac:dyDescent="0.2">
      <c r="A32" s="41" t="s">
        <v>23</v>
      </c>
      <c r="B32" s="34">
        <f>+B11+B21+B25+B30+B31</f>
        <v>15505445</v>
      </c>
      <c r="C32" s="35">
        <f t="shared" ref="C32:I32" si="7">+C11+C21+C25+C30+C31</f>
        <v>16918853</v>
      </c>
      <c r="D32" s="143">
        <f t="shared" si="0"/>
        <v>9.1155590826319397</v>
      </c>
      <c r="E32" s="34">
        <f t="shared" si="7"/>
        <v>13035920</v>
      </c>
      <c r="F32" s="35">
        <f t="shared" si="7"/>
        <v>12909357</v>
      </c>
      <c r="G32" s="148">
        <f t="shared" si="1"/>
        <v>-0.97087892530791853</v>
      </c>
      <c r="H32" s="36">
        <f t="shared" si="7"/>
        <v>2772224</v>
      </c>
      <c r="I32" s="35">
        <f t="shared" si="7"/>
        <v>4220284</v>
      </c>
      <c r="J32" s="148">
        <f t="shared" si="2"/>
        <v>52.234595761381478</v>
      </c>
      <c r="K32" s="34">
        <f t="shared" si="4"/>
        <v>15808144</v>
      </c>
      <c r="L32" s="35">
        <f t="shared" si="5"/>
        <v>17129641</v>
      </c>
      <c r="M32" s="148">
        <f t="shared" si="3"/>
        <v>8.3595961676462469</v>
      </c>
    </row>
    <row r="33" spans="1:1" ht="14.1" customHeight="1" x14ac:dyDescent="0.2">
      <c r="A33" s="66" t="s">
        <v>324</v>
      </c>
    </row>
    <row r="34" spans="1:1" ht="14.1" customHeight="1" x14ac:dyDescent="0.2">
      <c r="A34" s="67" t="s">
        <v>325</v>
      </c>
    </row>
    <row r="36" spans="1:1" ht="14.1" customHeight="1" x14ac:dyDescent="0.2">
      <c r="A36" s="91" t="s">
        <v>354</v>
      </c>
    </row>
  </sheetData>
  <mergeCells count="16">
    <mergeCell ref="K4:L4"/>
    <mergeCell ref="K5:L5"/>
    <mergeCell ref="A1:M1"/>
    <mergeCell ref="B2:M2"/>
    <mergeCell ref="B3:M3"/>
    <mergeCell ref="D4:D6"/>
    <mergeCell ref="G4:G6"/>
    <mergeCell ref="J4:J6"/>
    <mergeCell ref="M4:M6"/>
    <mergeCell ref="A5:A6"/>
    <mergeCell ref="B4:C4"/>
    <mergeCell ref="E4:F4"/>
    <mergeCell ref="H4:I4"/>
    <mergeCell ref="B5:C5"/>
    <mergeCell ref="E5:F5"/>
    <mergeCell ref="H5:I5"/>
  </mergeCells>
  <printOptions gridLines="1"/>
  <pageMargins left="0.51181102362204722" right="0.23622047244094491" top="0.51181102362204722" bottom="0.51181102362204722" header="0.31496062992125984" footer="0.31496062992125984"/>
  <pageSetup orientation="landscape" r:id="rId1"/>
  <ignoredErrors>
    <ignoredError sqref="H30:I30 H32:I32 B32:C32 B30:C30 E32:F32 E30:F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0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2.75" x14ac:dyDescent="0.2"/>
  <cols>
    <col min="1" max="1" width="38.7109375" style="4" customWidth="1"/>
    <col min="2" max="3" width="10.7109375" style="4" customWidth="1"/>
    <col min="4" max="4" width="11.85546875" style="4" bestFit="1" customWidth="1"/>
    <col min="5" max="5" width="15.5703125" style="4" bestFit="1" customWidth="1"/>
    <col min="6" max="6" width="11.28515625" style="162" customWidth="1"/>
    <col min="7" max="8" width="10.7109375" style="4" customWidth="1"/>
    <col min="9" max="10" width="11.85546875" style="4" bestFit="1" customWidth="1"/>
    <col min="11" max="11" width="11.28515625" style="162" customWidth="1"/>
    <col min="12" max="15" width="10.7109375" style="4" customWidth="1"/>
    <col min="16" max="16" width="11.28515625" style="162" customWidth="1"/>
    <col min="17" max="17" width="13.42578125" style="4" customWidth="1"/>
    <col min="18" max="18" width="10.28515625" style="4" bestFit="1" customWidth="1"/>
    <col min="19" max="20" width="11.85546875" style="4" bestFit="1" customWidth="1"/>
    <col min="21" max="21" width="11.28515625" style="162" customWidth="1"/>
    <col min="22" max="259" width="9.140625" style="4"/>
    <col min="260" max="260" width="69.85546875" style="4" customWidth="1"/>
    <col min="261" max="263" width="11.28515625" style="4" customWidth="1"/>
    <col min="264" max="264" width="11.140625" style="4" customWidth="1"/>
    <col min="265" max="269" width="11.28515625" style="4" customWidth="1"/>
    <col min="270" max="270" width="11.140625" style="4" customWidth="1"/>
    <col min="271" max="272" width="11.28515625" style="4" customWidth="1"/>
    <col min="273" max="273" width="13.42578125" style="4" customWidth="1"/>
    <col min="274" max="515" width="9.140625" style="4"/>
    <col min="516" max="516" width="69.85546875" style="4" customWidth="1"/>
    <col min="517" max="519" width="11.28515625" style="4" customWidth="1"/>
    <col min="520" max="520" width="11.140625" style="4" customWidth="1"/>
    <col min="521" max="525" width="11.28515625" style="4" customWidth="1"/>
    <col min="526" max="526" width="11.140625" style="4" customWidth="1"/>
    <col min="527" max="528" width="11.28515625" style="4" customWidth="1"/>
    <col min="529" max="529" width="13.42578125" style="4" customWidth="1"/>
    <col min="530" max="771" width="9.140625" style="4"/>
    <col min="772" max="772" width="69.85546875" style="4" customWidth="1"/>
    <col min="773" max="775" width="11.28515625" style="4" customWidth="1"/>
    <col min="776" max="776" width="11.140625" style="4" customWidth="1"/>
    <col min="777" max="781" width="11.28515625" style="4" customWidth="1"/>
    <col min="782" max="782" width="11.140625" style="4" customWidth="1"/>
    <col min="783" max="784" width="11.28515625" style="4" customWidth="1"/>
    <col min="785" max="785" width="13.42578125" style="4" customWidth="1"/>
    <col min="786" max="1027" width="9.140625" style="4"/>
    <col min="1028" max="1028" width="69.85546875" style="4" customWidth="1"/>
    <col min="1029" max="1031" width="11.28515625" style="4" customWidth="1"/>
    <col min="1032" max="1032" width="11.140625" style="4" customWidth="1"/>
    <col min="1033" max="1037" width="11.28515625" style="4" customWidth="1"/>
    <col min="1038" max="1038" width="11.140625" style="4" customWidth="1"/>
    <col min="1039" max="1040" width="11.28515625" style="4" customWidth="1"/>
    <col min="1041" max="1041" width="13.42578125" style="4" customWidth="1"/>
    <col min="1042" max="1283" width="9.140625" style="4"/>
    <col min="1284" max="1284" width="69.85546875" style="4" customWidth="1"/>
    <col min="1285" max="1287" width="11.28515625" style="4" customWidth="1"/>
    <col min="1288" max="1288" width="11.140625" style="4" customWidth="1"/>
    <col min="1289" max="1293" width="11.28515625" style="4" customWidth="1"/>
    <col min="1294" max="1294" width="11.140625" style="4" customWidth="1"/>
    <col min="1295" max="1296" width="11.28515625" style="4" customWidth="1"/>
    <col min="1297" max="1297" width="13.42578125" style="4" customWidth="1"/>
    <col min="1298" max="1539" width="9.140625" style="4"/>
    <col min="1540" max="1540" width="69.85546875" style="4" customWidth="1"/>
    <col min="1541" max="1543" width="11.28515625" style="4" customWidth="1"/>
    <col min="1544" max="1544" width="11.140625" style="4" customWidth="1"/>
    <col min="1545" max="1549" width="11.28515625" style="4" customWidth="1"/>
    <col min="1550" max="1550" width="11.140625" style="4" customWidth="1"/>
    <col min="1551" max="1552" width="11.28515625" style="4" customWidth="1"/>
    <col min="1553" max="1553" width="13.42578125" style="4" customWidth="1"/>
    <col min="1554" max="1795" width="9.140625" style="4"/>
    <col min="1796" max="1796" width="69.85546875" style="4" customWidth="1"/>
    <col min="1797" max="1799" width="11.28515625" style="4" customWidth="1"/>
    <col min="1800" max="1800" width="11.140625" style="4" customWidth="1"/>
    <col min="1801" max="1805" width="11.28515625" style="4" customWidth="1"/>
    <col min="1806" max="1806" width="11.140625" style="4" customWidth="1"/>
    <col min="1807" max="1808" width="11.28515625" style="4" customWidth="1"/>
    <col min="1809" max="1809" width="13.42578125" style="4" customWidth="1"/>
    <col min="1810" max="2051" width="9.140625" style="4"/>
    <col min="2052" max="2052" width="69.85546875" style="4" customWidth="1"/>
    <col min="2053" max="2055" width="11.28515625" style="4" customWidth="1"/>
    <col min="2056" max="2056" width="11.140625" style="4" customWidth="1"/>
    <col min="2057" max="2061" width="11.28515625" style="4" customWidth="1"/>
    <col min="2062" max="2062" width="11.140625" style="4" customWidth="1"/>
    <col min="2063" max="2064" width="11.28515625" style="4" customWidth="1"/>
    <col min="2065" max="2065" width="13.42578125" style="4" customWidth="1"/>
    <col min="2066" max="2307" width="9.140625" style="4"/>
    <col min="2308" max="2308" width="69.85546875" style="4" customWidth="1"/>
    <col min="2309" max="2311" width="11.28515625" style="4" customWidth="1"/>
    <col min="2312" max="2312" width="11.140625" style="4" customWidth="1"/>
    <col min="2313" max="2317" width="11.28515625" style="4" customWidth="1"/>
    <col min="2318" max="2318" width="11.140625" style="4" customWidth="1"/>
    <col min="2319" max="2320" width="11.28515625" style="4" customWidth="1"/>
    <col min="2321" max="2321" width="13.42578125" style="4" customWidth="1"/>
    <col min="2322" max="2563" width="9.140625" style="4"/>
    <col min="2564" max="2564" width="69.85546875" style="4" customWidth="1"/>
    <col min="2565" max="2567" width="11.28515625" style="4" customWidth="1"/>
    <col min="2568" max="2568" width="11.140625" style="4" customWidth="1"/>
    <col min="2569" max="2573" width="11.28515625" style="4" customWidth="1"/>
    <col min="2574" max="2574" width="11.140625" style="4" customWidth="1"/>
    <col min="2575" max="2576" width="11.28515625" style="4" customWidth="1"/>
    <col min="2577" max="2577" width="13.42578125" style="4" customWidth="1"/>
    <col min="2578" max="2819" width="9.140625" style="4"/>
    <col min="2820" max="2820" width="69.85546875" style="4" customWidth="1"/>
    <col min="2821" max="2823" width="11.28515625" style="4" customWidth="1"/>
    <col min="2824" max="2824" width="11.140625" style="4" customWidth="1"/>
    <col min="2825" max="2829" width="11.28515625" style="4" customWidth="1"/>
    <col min="2830" max="2830" width="11.140625" style="4" customWidth="1"/>
    <col min="2831" max="2832" width="11.28515625" style="4" customWidth="1"/>
    <col min="2833" max="2833" width="13.42578125" style="4" customWidth="1"/>
    <col min="2834" max="3075" width="9.140625" style="4"/>
    <col min="3076" max="3076" width="69.85546875" style="4" customWidth="1"/>
    <col min="3077" max="3079" width="11.28515625" style="4" customWidth="1"/>
    <col min="3080" max="3080" width="11.140625" style="4" customWidth="1"/>
    <col min="3081" max="3085" width="11.28515625" style="4" customWidth="1"/>
    <col min="3086" max="3086" width="11.140625" style="4" customWidth="1"/>
    <col min="3087" max="3088" width="11.28515625" style="4" customWidth="1"/>
    <col min="3089" max="3089" width="13.42578125" style="4" customWidth="1"/>
    <col min="3090" max="3331" width="9.140625" style="4"/>
    <col min="3332" max="3332" width="69.85546875" style="4" customWidth="1"/>
    <col min="3333" max="3335" width="11.28515625" style="4" customWidth="1"/>
    <col min="3336" max="3336" width="11.140625" style="4" customWidth="1"/>
    <col min="3337" max="3341" width="11.28515625" style="4" customWidth="1"/>
    <col min="3342" max="3342" width="11.140625" style="4" customWidth="1"/>
    <col min="3343" max="3344" width="11.28515625" style="4" customWidth="1"/>
    <col min="3345" max="3345" width="13.42578125" style="4" customWidth="1"/>
    <col min="3346" max="3587" width="9.140625" style="4"/>
    <col min="3588" max="3588" width="69.85546875" style="4" customWidth="1"/>
    <col min="3589" max="3591" width="11.28515625" style="4" customWidth="1"/>
    <col min="3592" max="3592" width="11.140625" style="4" customWidth="1"/>
    <col min="3593" max="3597" width="11.28515625" style="4" customWidth="1"/>
    <col min="3598" max="3598" width="11.140625" style="4" customWidth="1"/>
    <col min="3599" max="3600" width="11.28515625" style="4" customWidth="1"/>
    <col min="3601" max="3601" width="13.42578125" style="4" customWidth="1"/>
    <col min="3602" max="3843" width="9.140625" style="4"/>
    <col min="3844" max="3844" width="69.85546875" style="4" customWidth="1"/>
    <col min="3845" max="3847" width="11.28515625" style="4" customWidth="1"/>
    <col min="3848" max="3848" width="11.140625" style="4" customWidth="1"/>
    <col min="3849" max="3853" width="11.28515625" style="4" customWidth="1"/>
    <col min="3854" max="3854" width="11.140625" style="4" customWidth="1"/>
    <col min="3855" max="3856" width="11.28515625" style="4" customWidth="1"/>
    <col min="3857" max="3857" width="13.42578125" style="4" customWidth="1"/>
    <col min="3858" max="4099" width="9.140625" style="4"/>
    <col min="4100" max="4100" width="69.85546875" style="4" customWidth="1"/>
    <col min="4101" max="4103" width="11.28515625" style="4" customWidth="1"/>
    <col min="4104" max="4104" width="11.140625" style="4" customWidth="1"/>
    <col min="4105" max="4109" width="11.28515625" style="4" customWidth="1"/>
    <col min="4110" max="4110" width="11.140625" style="4" customWidth="1"/>
    <col min="4111" max="4112" width="11.28515625" style="4" customWidth="1"/>
    <col min="4113" max="4113" width="13.42578125" style="4" customWidth="1"/>
    <col min="4114" max="4355" width="9.140625" style="4"/>
    <col min="4356" max="4356" width="69.85546875" style="4" customWidth="1"/>
    <col min="4357" max="4359" width="11.28515625" style="4" customWidth="1"/>
    <col min="4360" max="4360" width="11.140625" style="4" customWidth="1"/>
    <col min="4361" max="4365" width="11.28515625" style="4" customWidth="1"/>
    <col min="4366" max="4366" width="11.140625" style="4" customWidth="1"/>
    <col min="4367" max="4368" width="11.28515625" style="4" customWidth="1"/>
    <col min="4369" max="4369" width="13.42578125" style="4" customWidth="1"/>
    <col min="4370" max="4611" width="9.140625" style="4"/>
    <col min="4612" max="4612" width="69.85546875" style="4" customWidth="1"/>
    <col min="4613" max="4615" width="11.28515625" style="4" customWidth="1"/>
    <col min="4616" max="4616" width="11.140625" style="4" customWidth="1"/>
    <col min="4617" max="4621" width="11.28515625" style="4" customWidth="1"/>
    <col min="4622" max="4622" width="11.140625" style="4" customWidth="1"/>
    <col min="4623" max="4624" width="11.28515625" style="4" customWidth="1"/>
    <col min="4625" max="4625" width="13.42578125" style="4" customWidth="1"/>
    <col min="4626" max="4867" width="9.140625" style="4"/>
    <col min="4868" max="4868" width="69.85546875" style="4" customWidth="1"/>
    <col min="4869" max="4871" width="11.28515625" style="4" customWidth="1"/>
    <col min="4872" max="4872" width="11.140625" style="4" customWidth="1"/>
    <col min="4873" max="4877" width="11.28515625" style="4" customWidth="1"/>
    <col min="4878" max="4878" width="11.140625" style="4" customWidth="1"/>
    <col min="4879" max="4880" width="11.28515625" style="4" customWidth="1"/>
    <col min="4881" max="4881" width="13.42578125" style="4" customWidth="1"/>
    <col min="4882" max="5123" width="9.140625" style="4"/>
    <col min="5124" max="5124" width="69.85546875" style="4" customWidth="1"/>
    <col min="5125" max="5127" width="11.28515625" style="4" customWidth="1"/>
    <col min="5128" max="5128" width="11.140625" style="4" customWidth="1"/>
    <col min="5129" max="5133" width="11.28515625" style="4" customWidth="1"/>
    <col min="5134" max="5134" width="11.140625" style="4" customWidth="1"/>
    <col min="5135" max="5136" width="11.28515625" style="4" customWidth="1"/>
    <col min="5137" max="5137" width="13.42578125" style="4" customWidth="1"/>
    <col min="5138" max="5379" width="9.140625" style="4"/>
    <col min="5380" max="5380" width="69.85546875" style="4" customWidth="1"/>
    <col min="5381" max="5383" width="11.28515625" style="4" customWidth="1"/>
    <col min="5384" max="5384" width="11.140625" style="4" customWidth="1"/>
    <col min="5385" max="5389" width="11.28515625" style="4" customWidth="1"/>
    <col min="5390" max="5390" width="11.140625" style="4" customWidth="1"/>
    <col min="5391" max="5392" width="11.28515625" style="4" customWidth="1"/>
    <col min="5393" max="5393" width="13.42578125" style="4" customWidth="1"/>
    <col min="5394" max="5635" width="9.140625" style="4"/>
    <col min="5636" max="5636" width="69.85546875" style="4" customWidth="1"/>
    <col min="5637" max="5639" width="11.28515625" style="4" customWidth="1"/>
    <col min="5640" max="5640" width="11.140625" style="4" customWidth="1"/>
    <col min="5641" max="5645" width="11.28515625" style="4" customWidth="1"/>
    <col min="5646" max="5646" width="11.140625" style="4" customWidth="1"/>
    <col min="5647" max="5648" width="11.28515625" style="4" customWidth="1"/>
    <col min="5649" max="5649" width="13.42578125" style="4" customWidth="1"/>
    <col min="5650" max="5891" width="9.140625" style="4"/>
    <col min="5892" max="5892" width="69.85546875" style="4" customWidth="1"/>
    <col min="5893" max="5895" width="11.28515625" style="4" customWidth="1"/>
    <col min="5896" max="5896" width="11.140625" style="4" customWidth="1"/>
    <col min="5897" max="5901" width="11.28515625" style="4" customWidth="1"/>
    <col min="5902" max="5902" width="11.140625" style="4" customWidth="1"/>
    <col min="5903" max="5904" width="11.28515625" style="4" customWidth="1"/>
    <col min="5905" max="5905" width="13.42578125" style="4" customWidth="1"/>
    <col min="5906" max="6147" width="9.140625" style="4"/>
    <col min="6148" max="6148" width="69.85546875" style="4" customWidth="1"/>
    <col min="6149" max="6151" width="11.28515625" style="4" customWidth="1"/>
    <col min="6152" max="6152" width="11.140625" style="4" customWidth="1"/>
    <col min="6153" max="6157" width="11.28515625" style="4" customWidth="1"/>
    <col min="6158" max="6158" width="11.140625" style="4" customWidth="1"/>
    <col min="6159" max="6160" width="11.28515625" style="4" customWidth="1"/>
    <col min="6161" max="6161" width="13.42578125" style="4" customWidth="1"/>
    <col min="6162" max="6403" width="9.140625" style="4"/>
    <col min="6404" max="6404" width="69.85546875" style="4" customWidth="1"/>
    <col min="6405" max="6407" width="11.28515625" style="4" customWidth="1"/>
    <col min="6408" max="6408" width="11.140625" style="4" customWidth="1"/>
    <col min="6409" max="6413" width="11.28515625" style="4" customWidth="1"/>
    <col min="6414" max="6414" width="11.140625" style="4" customWidth="1"/>
    <col min="6415" max="6416" width="11.28515625" style="4" customWidth="1"/>
    <col min="6417" max="6417" width="13.42578125" style="4" customWidth="1"/>
    <col min="6418" max="6659" width="9.140625" style="4"/>
    <col min="6660" max="6660" width="69.85546875" style="4" customWidth="1"/>
    <col min="6661" max="6663" width="11.28515625" style="4" customWidth="1"/>
    <col min="6664" max="6664" width="11.140625" style="4" customWidth="1"/>
    <col min="6665" max="6669" width="11.28515625" style="4" customWidth="1"/>
    <col min="6670" max="6670" width="11.140625" style="4" customWidth="1"/>
    <col min="6671" max="6672" width="11.28515625" style="4" customWidth="1"/>
    <col min="6673" max="6673" width="13.42578125" style="4" customWidth="1"/>
    <col min="6674" max="6915" width="9.140625" style="4"/>
    <col min="6916" max="6916" width="69.85546875" style="4" customWidth="1"/>
    <col min="6917" max="6919" width="11.28515625" style="4" customWidth="1"/>
    <col min="6920" max="6920" width="11.140625" style="4" customWidth="1"/>
    <col min="6921" max="6925" width="11.28515625" style="4" customWidth="1"/>
    <col min="6926" max="6926" width="11.140625" style="4" customWidth="1"/>
    <col min="6927" max="6928" width="11.28515625" style="4" customWidth="1"/>
    <col min="6929" max="6929" width="13.42578125" style="4" customWidth="1"/>
    <col min="6930" max="7171" width="9.140625" style="4"/>
    <col min="7172" max="7172" width="69.85546875" style="4" customWidth="1"/>
    <col min="7173" max="7175" width="11.28515625" style="4" customWidth="1"/>
    <col min="7176" max="7176" width="11.140625" style="4" customWidth="1"/>
    <col min="7177" max="7181" width="11.28515625" style="4" customWidth="1"/>
    <col min="7182" max="7182" width="11.140625" style="4" customWidth="1"/>
    <col min="7183" max="7184" width="11.28515625" style="4" customWidth="1"/>
    <col min="7185" max="7185" width="13.42578125" style="4" customWidth="1"/>
    <col min="7186" max="7427" width="9.140625" style="4"/>
    <col min="7428" max="7428" width="69.85546875" style="4" customWidth="1"/>
    <col min="7429" max="7431" width="11.28515625" style="4" customWidth="1"/>
    <col min="7432" max="7432" width="11.140625" style="4" customWidth="1"/>
    <col min="7433" max="7437" width="11.28515625" style="4" customWidth="1"/>
    <col min="7438" max="7438" width="11.140625" style="4" customWidth="1"/>
    <col min="7439" max="7440" width="11.28515625" style="4" customWidth="1"/>
    <col min="7441" max="7441" width="13.42578125" style="4" customWidth="1"/>
    <col min="7442" max="7683" width="9.140625" style="4"/>
    <col min="7684" max="7684" width="69.85546875" style="4" customWidth="1"/>
    <col min="7685" max="7687" width="11.28515625" style="4" customWidth="1"/>
    <col min="7688" max="7688" width="11.140625" style="4" customWidth="1"/>
    <col min="7689" max="7693" width="11.28515625" style="4" customWidth="1"/>
    <col min="7694" max="7694" width="11.140625" style="4" customWidth="1"/>
    <col min="7695" max="7696" width="11.28515625" style="4" customWidth="1"/>
    <col min="7697" max="7697" width="13.42578125" style="4" customWidth="1"/>
    <col min="7698" max="7939" width="9.140625" style="4"/>
    <col min="7940" max="7940" width="69.85546875" style="4" customWidth="1"/>
    <col min="7941" max="7943" width="11.28515625" style="4" customWidth="1"/>
    <col min="7944" max="7944" width="11.140625" style="4" customWidth="1"/>
    <col min="7945" max="7949" width="11.28515625" style="4" customWidth="1"/>
    <col min="7950" max="7950" width="11.140625" style="4" customWidth="1"/>
    <col min="7951" max="7952" width="11.28515625" style="4" customWidth="1"/>
    <col min="7953" max="7953" width="13.42578125" style="4" customWidth="1"/>
    <col min="7954" max="8195" width="9.140625" style="4"/>
    <col min="8196" max="8196" width="69.85546875" style="4" customWidth="1"/>
    <col min="8197" max="8199" width="11.28515625" style="4" customWidth="1"/>
    <col min="8200" max="8200" width="11.140625" style="4" customWidth="1"/>
    <col min="8201" max="8205" width="11.28515625" style="4" customWidth="1"/>
    <col min="8206" max="8206" width="11.140625" style="4" customWidth="1"/>
    <col min="8207" max="8208" width="11.28515625" style="4" customWidth="1"/>
    <col min="8209" max="8209" width="13.42578125" style="4" customWidth="1"/>
    <col min="8210" max="8451" width="9.140625" style="4"/>
    <col min="8452" max="8452" width="69.85546875" style="4" customWidth="1"/>
    <col min="8453" max="8455" width="11.28515625" style="4" customWidth="1"/>
    <col min="8456" max="8456" width="11.140625" style="4" customWidth="1"/>
    <col min="8457" max="8461" width="11.28515625" style="4" customWidth="1"/>
    <col min="8462" max="8462" width="11.140625" style="4" customWidth="1"/>
    <col min="8463" max="8464" width="11.28515625" style="4" customWidth="1"/>
    <col min="8465" max="8465" width="13.42578125" style="4" customWidth="1"/>
    <col min="8466" max="8707" width="9.140625" style="4"/>
    <col min="8708" max="8708" width="69.85546875" style="4" customWidth="1"/>
    <col min="8709" max="8711" width="11.28515625" style="4" customWidth="1"/>
    <col min="8712" max="8712" width="11.140625" style="4" customWidth="1"/>
    <col min="8713" max="8717" width="11.28515625" style="4" customWidth="1"/>
    <col min="8718" max="8718" width="11.140625" style="4" customWidth="1"/>
    <col min="8719" max="8720" width="11.28515625" style="4" customWidth="1"/>
    <col min="8721" max="8721" width="13.42578125" style="4" customWidth="1"/>
    <col min="8722" max="8963" width="9.140625" style="4"/>
    <col min="8964" max="8964" width="69.85546875" style="4" customWidth="1"/>
    <col min="8965" max="8967" width="11.28515625" style="4" customWidth="1"/>
    <col min="8968" max="8968" width="11.140625" style="4" customWidth="1"/>
    <col min="8969" max="8973" width="11.28515625" style="4" customWidth="1"/>
    <col min="8974" max="8974" width="11.140625" style="4" customWidth="1"/>
    <col min="8975" max="8976" width="11.28515625" style="4" customWidth="1"/>
    <col min="8977" max="8977" width="13.42578125" style="4" customWidth="1"/>
    <col min="8978" max="9219" width="9.140625" style="4"/>
    <col min="9220" max="9220" width="69.85546875" style="4" customWidth="1"/>
    <col min="9221" max="9223" width="11.28515625" style="4" customWidth="1"/>
    <col min="9224" max="9224" width="11.140625" style="4" customWidth="1"/>
    <col min="9225" max="9229" width="11.28515625" style="4" customWidth="1"/>
    <col min="9230" max="9230" width="11.140625" style="4" customWidth="1"/>
    <col min="9231" max="9232" width="11.28515625" style="4" customWidth="1"/>
    <col min="9233" max="9233" width="13.42578125" style="4" customWidth="1"/>
    <col min="9234" max="9475" width="9.140625" style="4"/>
    <col min="9476" max="9476" width="69.85546875" style="4" customWidth="1"/>
    <col min="9477" max="9479" width="11.28515625" style="4" customWidth="1"/>
    <col min="9480" max="9480" width="11.140625" style="4" customWidth="1"/>
    <col min="9481" max="9485" width="11.28515625" style="4" customWidth="1"/>
    <col min="9486" max="9486" width="11.140625" style="4" customWidth="1"/>
    <col min="9487" max="9488" width="11.28515625" style="4" customWidth="1"/>
    <col min="9489" max="9489" width="13.42578125" style="4" customWidth="1"/>
    <col min="9490" max="9731" width="9.140625" style="4"/>
    <col min="9732" max="9732" width="69.85546875" style="4" customWidth="1"/>
    <col min="9733" max="9735" width="11.28515625" style="4" customWidth="1"/>
    <col min="9736" max="9736" width="11.140625" style="4" customWidth="1"/>
    <col min="9737" max="9741" width="11.28515625" style="4" customWidth="1"/>
    <col min="9742" max="9742" width="11.140625" style="4" customWidth="1"/>
    <col min="9743" max="9744" width="11.28515625" style="4" customWidth="1"/>
    <col min="9745" max="9745" width="13.42578125" style="4" customWidth="1"/>
    <col min="9746" max="9987" width="9.140625" style="4"/>
    <col min="9988" max="9988" width="69.85546875" style="4" customWidth="1"/>
    <col min="9989" max="9991" width="11.28515625" style="4" customWidth="1"/>
    <col min="9992" max="9992" width="11.140625" style="4" customWidth="1"/>
    <col min="9993" max="9997" width="11.28515625" style="4" customWidth="1"/>
    <col min="9998" max="9998" width="11.140625" style="4" customWidth="1"/>
    <col min="9999" max="10000" width="11.28515625" style="4" customWidth="1"/>
    <col min="10001" max="10001" width="13.42578125" style="4" customWidth="1"/>
    <col min="10002" max="10243" width="9.140625" style="4"/>
    <col min="10244" max="10244" width="69.85546875" style="4" customWidth="1"/>
    <col min="10245" max="10247" width="11.28515625" style="4" customWidth="1"/>
    <col min="10248" max="10248" width="11.140625" style="4" customWidth="1"/>
    <col min="10249" max="10253" width="11.28515625" style="4" customWidth="1"/>
    <col min="10254" max="10254" width="11.140625" style="4" customWidth="1"/>
    <col min="10255" max="10256" width="11.28515625" style="4" customWidth="1"/>
    <col min="10257" max="10257" width="13.42578125" style="4" customWidth="1"/>
    <col min="10258" max="10499" width="9.140625" style="4"/>
    <col min="10500" max="10500" width="69.85546875" style="4" customWidth="1"/>
    <col min="10501" max="10503" width="11.28515625" style="4" customWidth="1"/>
    <col min="10504" max="10504" width="11.140625" style="4" customWidth="1"/>
    <col min="10505" max="10509" width="11.28515625" style="4" customWidth="1"/>
    <col min="10510" max="10510" width="11.140625" style="4" customWidth="1"/>
    <col min="10511" max="10512" width="11.28515625" style="4" customWidth="1"/>
    <col min="10513" max="10513" width="13.42578125" style="4" customWidth="1"/>
    <col min="10514" max="10755" width="9.140625" style="4"/>
    <col min="10756" max="10756" width="69.85546875" style="4" customWidth="1"/>
    <col min="10757" max="10759" width="11.28515625" style="4" customWidth="1"/>
    <col min="10760" max="10760" width="11.140625" style="4" customWidth="1"/>
    <col min="10761" max="10765" width="11.28515625" style="4" customWidth="1"/>
    <col min="10766" max="10766" width="11.140625" style="4" customWidth="1"/>
    <col min="10767" max="10768" width="11.28515625" style="4" customWidth="1"/>
    <col min="10769" max="10769" width="13.42578125" style="4" customWidth="1"/>
    <col min="10770" max="11011" width="9.140625" style="4"/>
    <col min="11012" max="11012" width="69.85546875" style="4" customWidth="1"/>
    <col min="11013" max="11015" width="11.28515625" style="4" customWidth="1"/>
    <col min="11016" max="11016" width="11.140625" style="4" customWidth="1"/>
    <col min="11017" max="11021" width="11.28515625" style="4" customWidth="1"/>
    <col min="11022" max="11022" width="11.140625" style="4" customWidth="1"/>
    <col min="11023" max="11024" width="11.28515625" style="4" customWidth="1"/>
    <col min="11025" max="11025" width="13.42578125" style="4" customWidth="1"/>
    <col min="11026" max="11267" width="9.140625" style="4"/>
    <col min="11268" max="11268" width="69.85546875" style="4" customWidth="1"/>
    <col min="11269" max="11271" width="11.28515625" style="4" customWidth="1"/>
    <col min="11272" max="11272" width="11.140625" style="4" customWidth="1"/>
    <col min="11273" max="11277" width="11.28515625" style="4" customWidth="1"/>
    <col min="11278" max="11278" width="11.140625" style="4" customWidth="1"/>
    <col min="11279" max="11280" width="11.28515625" style="4" customWidth="1"/>
    <col min="11281" max="11281" width="13.42578125" style="4" customWidth="1"/>
    <col min="11282" max="11523" width="9.140625" style="4"/>
    <col min="11524" max="11524" width="69.85546875" style="4" customWidth="1"/>
    <col min="11525" max="11527" width="11.28515625" style="4" customWidth="1"/>
    <col min="11528" max="11528" width="11.140625" style="4" customWidth="1"/>
    <col min="11529" max="11533" width="11.28515625" style="4" customWidth="1"/>
    <col min="11534" max="11534" width="11.140625" style="4" customWidth="1"/>
    <col min="11535" max="11536" width="11.28515625" style="4" customWidth="1"/>
    <col min="11537" max="11537" width="13.42578125" style="4" customWidth="1"/>
    <col min="11538" max="11779" width="9.140625" style="4"/>
    <col min="11780" max="11780" width="69.85546875" style="4" customWidth="1"/>
    <col min="11781" max="11783" width="11.28515625" style="4" customWidth="1"/>
    <col min="11784" max="11784" width="11.140625" style="4" customWidth="1"/>
    <col min="11785" max="11789" width="11.28515625" style="4" customWidth="1"/>
    <col min="11790" max="11790" width="11.140625" style="4" customWidth="1"/>
    <col min="11791" max="11792" width="11.28515625" style="4" customWidth="1"/>
    <col min="11793" max="11793" width="13.42578125" style="4" customWidth="1"/>
    <col min="11794" max="12035" width="9.140625" style="4"/>
    <col min="12036" max="12036" width="69.85546875" style="4" customWidth="1"/>
    <col min="12037" max="12039" width="11.28515625" style="4" customWidth="1"/>
    <col min="12040" max="12040" width="11.140625" style="4" customWidth="1"/>
    <col min="12041" max="12045" width="11.28515625" style="4" customWidth="1"/>
    <col min="12046" max="12046" width="11.140625" style="4" customWidth="1"/>
    <col min="12047" max="12048" width="11.28515625" style="4" customWidth="1"/>
    <col min="12049" max="12049" width="13.42578125" style="4" customWidth="1"/>
    <col min="12050" max="12291" width="9.140625" style="4"/>
    <col min="12292" max="12292" width="69.85546875" style="4" customWidth="1"/>
    <col min="12293" max="12295" width="11.28515625" style="4" customWidth="1"/>
    <col min="12296" max="12296" width="11.140625" style="4" customWidth="1"/>
    <col min="12297" max="12301" width="11.28515625" style="4" customWidth="1"/>
    <col min="12302" max="12302" width="11.140625" style="4" customWidth="1"/>
    <col min="12303" max="12304" width="11.28515625" style="4" customWidth="1"/>
    <col min="12305" max="12305" width="13.42578125" style="4" customWidth="1"/>
    <col min="12306" max="12547" width="9.140625" style="4"/>
    <col min="12548" max="12548" width="69.85546875" style="4" customWidth="1"/>
    <col min="12549" max="12551" width="11.28515625" style="4" customWidth="1"/>
    <col min="12552" max="12552" width="11.140625" style="4" customWidth="1"/>
    <col min="12553" max="12557" width="11.28515625" style="4" customWidth="1"/>
    <col min="12558" max="12558" width="11.140625" style="4" customWidth="1"/>
    <col min="12559" max="12560" width="11.28515625" style="4" customWidth="1"/>
    <col min="12561" max="12561" width="13.42578125" style="4" customWidth="1"/>
    <col min="12562" max="12803" width="9.140625" style="4"/>
    <col min="12804" max="12804" width="69.85546875" style="4" customWidth="1"/>
    <col min="12805" max="12807" width="11.28515625" style="4" customWidth="1"/>
    <col min="12808" max="12808" width="11.140625" style="4" customWidth="1"/>
    <col min="12809" max="12813" width="11.28515625" style="4" customWidth="1"/>
    <col min="12814" max="12814" width="11.140625" style="4" customWidth="1"/>
    <col min="12815" max="12816" width="11.28515625" style="4" customWidth="1"/>
    <col min="12817" max="12817" width="13.42578125" style="4" customWidth="1"/>
    <col min="12818" max="13059" width="9.140625" style="4"/>
    <col min="13060" max="13060" width="69.85546875" style="4" customWidth="1"/>
    <col min="13061" max="13063" width="11.28515625" style="4" customWidth="1"/>
    <col min="13064" max="13064" width="11.140625" style="4" customWidth="1"/>
    <col min="13065" max="13069" width="11.28515625" style="4" customWidth="1"/>
    <col min="13070" max="13070" width="11.140625" style="4" customWidth="1"/>
    <col min="13071" max="13072" width="11.28515625" style="4" customWidth="1"/>
    <col min="13073" max="13073" width="13.42578125" style="4" customWidth="1"/>
    <col min="13074" max="13315" width="9.140625" style="4"/>
    <col min="13316" max="13316" width="69.85546875" style="4" customWidth="1"/>
    <col min="13317" max="13319" width="11.28515625" style="4" customWidth="1"/>
    <col min="13320" max="13320" width="11.140625" style="4" customWidth="1"/>
    <col min="13321" max="13325" width="11.28515625" style="4" customWidth="1"/>
    <col min="13326" max="13326" width="11.140625" style="4" customWidth="1"/>
    <col min="13327" max="13328" width="11.28515625" style="4" customWidth="1"/>
    <col min="13329" max="13329" width="13.42578125" style="4" customWidth="1"/>
    <col min="13330" max="13571" width="9.140625" style="4"/>
    <col min="13572" max="13572" width="69.85546875" style="4" customWidth="1"/>
    <col min="13573" max="13575" width="11.28515625" style="4" customWidth="1"/>
    <col min="13576" max="13576" width="11.140625" style="4" customWidth="1"/>
    <col min="13577" max="13581" width="11.28515625" style="4" customWidth="1"/>
    <col min="13582" max="13582" width="11.140625" style="4" customWidth="1"/>
    <col min="13583" max="13584" width="11.28515625" style="4" customWidth="1"/>
    <col min="13585" max="13585" width="13.42578125" style="4" customWidth="1"/>
    <col min="13586" max="13827" width="9.140625" style="4"/>
    <col min="13828" max="13828" width="69.85546875" style="4" customWidth="1"/>
    <col min="13829" max="13831" width="11.28515625" style="4" customWidth="1"/>
    <col min="13832" max="13832" width="11.140625" style="4" customWidth="1"/>
    <col min="13833" max="13837" width="11.28515625" style="4" customWidth="1"/>
    <col min="13838" max="13838" width="11.140625" style="4" customWidth="1"/>
    <col min="13839" max="13840" width="11.28515625" style="4" customWidth="1"/>
    <col min="13841" max="13841" width="13.42578125" style="4" customWidth="1"/>
    <col min="13842" max="14083" width="9.140625" style="4"/>
    <col min="14084" max="14084" width="69.85546875" style="4" customWidth="1"/>
    <col min="14085" max="14087" width="11.28515625" style="4" customWidth="1"/>
    <col min="14088" max="14088" width="11.140625" style="4" customWidth="1"/>
    <col min="14089" max="14093" width="11.28515625" style="4" customWidth="1"/>
    <col min="14094" max="14094" width="11.140625" style="4" customWidth="1"/>
    <col min="14095" max="14096" width="11.28515625" style="4" customWidth="1"/>
    <col min="14097" max="14097" width="13.42578125" style="4" customWidth="1"/>
    <col min="14098" max="14339" width="9.140625" style="4"/>
    <col min="14340" max="14340" width="69.85546875" style="4" customWidth="1"/>
    <col min="14341" max="14343" width="11.28515625" style="4" customWidth="1"/>
    <col min="14344" max="14344" width="11.140625" style="4" customWidth="1"/>
    <col min="14345" max="14349" width="11.28515625" style="4" customWidth="1"/>
    <col min="14350" max="14350" width="11.140625" style="4" customWidth="1"/>
    <col min="14351" max="14352" width="11.28515625" style="4" customWidth="1"/>
    <col min="14353" max="14353" width="13.42578125" style="4" customWidth="1"/>
    <col min="14354" max="14595" width="9.140625" style="4"/>
    <col min="14596" max="14596" width="69.85546875" style="4" customWidth="1"/>
    <col min="14597" max="14599" width="11.28515625" style="4" customWidth="1"/>
    <col min="14600" max="14600" width="11.140625" style="4" customWidth="1"/>
    <col min="14601" max="14605" width="11.28515625" style="4" customWidth="1"/>
    <col min="14606" max="14606" width="11.140625" style="4" customWidth="1"/>
    <col min="14607" max="14608" width="11.28515625" style="4" customWidth="1"/>
    <col min="14609" max="14609" width="13.42578125" style="4" customWidth="1"/>
    <col min="14610" max="14851" width="9.140625" style="4"/>
    <col min="14852" max="14852" width="69.85546875" style="4" customWidth="1"/>
    <col min="14853" max="14855" width="11.28515625" style="4" customWidth="1"/>
    <col min="14856" max="14856" width="11.140625" style="4" customWidth="1"/>
    <col min="14857" max="14861" width="11.28515625" style="4" customWidth="1"/>
    <col min="14862" max="14862" width="11.140625" style="4" customWidth="1"/>
    <col min="14863" max="14864" width="11.28515625" style="4" customWidth="1"/>
    <col min="14865" max="14865" width="13.42578125" style="4" customWidth="1"/>
    <col min="14866" max="15107" width="9.140625" style="4"/>
    <col min="15108" max="15108" width="69.85546875" style="4" customWidth="1"/>
    <col min="15109" max="15111" width="11.28515625" style="4" customWidth="1"/>
    <col min="15112" max="15112" width="11.140625" style="4" customWidth="1"/>
    <col min="15113" max="15117" width="11.28515625" style="4" customWidth="1"/>
    <col min="15118" max="15118" width="11.140625" style="4" customWidth="1"/>
    <col min="15119" max="15120" width="11.28515625" style="4" customWidth="1"/>
    <col min="15121" max="15121" width="13.42578125" style="4" customWidth="1"/>
    <col min="15122" max="15363" width="9.140625" style="4"/>
    <col min="15364" max="15364" width="69.85546875" style="4" customWidth="1"/>
    <col min="15365" max="15367" width="11.28515625" style="4" customWidth="1"/>
    <col min="15368" max="15368" width="11.140625" style="4" customWidth="1"/>
    <col min="15369" max="15373" width="11.28515625" style="4" customWidth="1"/>
    <col min="15374" max="15374" width="11.140625" style="4" customWidth="1"/>
    <col min="15375" max="15376" width="11.28515625" style="4" customWidth="1"/>
    <col min="15377" max="15377" width="13.42578125" style="4" customWidth="1"/>
    <col min="15378" max="15619" width="9.140625" style="4"/>
    <col min="15620" max="15620" width="69.85546875" style="4" customWidth="1"/>
    <col min="15621" max="15623" width="11.28515625" style="4" customWidth="1"/>
    <col min="15624" max="15624" width="11.140625" style="4" customWidth="1"/>
    <col min="15625" max="15629" width="11.28515625" style="4" customWidth="1"/>
    <col min="15630" max="15630" width="11.140625" style="4" customWidth="1"/>
    <col min="15631" max="15632" width="11.28515625" style="4" customWidth="1"/>
    <col min="15633" max="15633" width="13.42578125" style="4" customWidth="1"/>
    <col min="15634" max="15875" width="9.140625" style="4"/>
    <col min="15876" max="15876" width="69.85546875" style="4" customWidth="1"/>
    <col min="15877" max="15879" width="11.28515625" style="4" customWidth="1"/>
    <col min="15880" max="15880" width="11.140625" style="4" customWidth="1"/>
    <col min="15881" max="15885" width="11.28515625" style="4" customWidth="1"/>
    <col min="15886" max="15886" width="11.140625" style="4" customWidth="1"/>
    <col min="15887" max="15888" width="11.28515625" style="4" customWidth="1"/>
    <col min="15889" max="15889" width="13.42578125" style="4" customWidth="1"/>
    <col min="15890" max="16131" width="9.140625" style="4"/>
    <col min="16132" max="16132" width="69.85546875" style="4" customWidth="1"/>
    <col min="16133" max="16135" width="11.28515625" style="4" customWidth="1"/>
    <col min="16136" max="16136" width="11.140625" style="4" customWidth="1"/>
    <col min="16137" max="16141" width="11.28515625" style="4" customWidth="1"/>
    <col min="16142" max="16142" width="11.140625" style="4" customWidth="1"/>
    <col min="16143" max="16144" width="11.28515625" style="4" customWidth="1"/>
    <col min="16145" max="16145" width="13.42578125" style="4" customWidth="1"/>
    <col min="16146" max="16384" width="9.140625" style="4"/>
  </cols>
  <sheetData>
    <row r="1" spans="1:21" s="3" customFormat="1" x14ac:dyDescent="0.2">
      <c r="A1" s="124" t="s">
        <v>329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3" customFormat="1" x14ac:dyDescent="0.2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3" customFormat="1" x14ac:dyDescent="0.2">
      <c r="A3" s="129" t="s">
        <v>328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s="3" customFormat="1" x14ac:dyDescent="0.2">
      <c r="A4" s="44" t="s">
        <v>0</v>
      </c>
      <c r="B4" s="126" t="s">
        <v>1</v>
      </c>
      <c r="C4" s="127"/>
      <c r="D4" s="127"/>
      <c r="E4" s="127"/>
      <c r="F4" s="153"/>
      <c r="G4" s="126" t="s">
        <v>2</v>
      </c>
      <c r="H4" s="127"/>
      <c r="I4" s="127"/>
      <c r="J4" s="127"/>
      <c r="K4" s="153"/>
      <c r="L4" s="128" t="s">
        <v>3</v>
      </c>
      <c r="M4" s="127"/>
      <c r="N4" s="127"/>
      <c r="O4" s="127"/>
      <c r="P4" s="153"/>
      <c r="Q4" s="128" t="s">
        <v>353</v>
      </c>
      <c r="R4" s="127"/>
      <c r="S4" s="127"/>
      <c r="T4" s="127"/>
      <c r="U4" s="153"/>
    </row>
    <row r="5" spans="1:21" s="3" customFormat="1" x14ac:dyDescent="0.2">
      <c r="A5" s="44" t="s">
        <v>4</v>
      </c>
      <c r="B5" s="126" t="s">
        <v>5</v>
      </c>
      <c r="C5" s="127"/>
      <c r="D5" s="126" t="s">
        <v>25</v>
      </c>
      <c r="E5" s="127"/>
      <c r="F5" s="153"/>
      <c r="G5" s="126" t="s">
        <v>5</v>
      </c>
      <c r="H5" s="127"/>
      <c r="I5" s="126" t="s">
        <v>25</v>
      </c>
      <c r="J5" s="127"/>
      <c r="K5" s="153"/>
      <c r="L5" s="128" t="s">
        <v>5</v>
      </c>
      <c r="M5" s="127"/>
      <c r="N5" s="126" t="s">
        <v>25</v>
      </c>
      <c r="O5" s="127"/>
      <c r="P5" s="153"/>
      <c r="Q5" s="128" t="s">
        <v>5</v>
      </c>
      <c r="R5" s="127"/>
      <c r="S5" s="126" t="s">
        <v>25</v>
      </c>
      <c r="T5" s="127"/>
      <c r="U5" s="153"/>
    </row>
    <row r="6" spans="1:21" s="3" customFormat="1" x14ac:dyDescent="0.2">
      <c r="A6" s="44" t="s">
        <v>28</v>
      </c>
      <c r="B6" s="27">
        <v>2020</v>
      </c>
      <c r="C6" s="27">
        <v>2021</v>
      </c>
      <c r="D6" s="27" t="s">
        <v>319</v>
      </c>
      <c r="E6" s="27" t="s">
        <v>320</v>
      </c>
      <c r="F6" s="154" t="s">
        <v>357</v>
      </c>
      <c r="G6" s="27">
        <v>2020</v>
      </c>
      <c r="H6" s="27">
        <v>2021</v>
      </c>
      <c r="I6" s="27" t="s">
        <v>319</v>
      </c>
      <c r="J6" s="27" t="s">
        <v>320</v>
      </c>
      <c r="K6" s="154" t="s">
        <v>357</v>
      </c>
      <c r="L6" s="28">
        <v>2020</v>
      </c>
      <c r="M6" s="27">
        <v>2021</v>
      </c>
      <c r="N6" s="27" t="s">
        <v>319</v>
      </c>
      <c r="O6" s="27" t="s">
        <v>320</v>
      </c>
      <c r="P6" s="154" t="s">
        <v>357</v>
      </c>
      <c r="Q6" s="28">
        <v>2020</v>
      </c>
      <c r="R6" s="89">
        <v>2021</v>
      </c>
      <c r="S6" s="89" t="s">
        <v>319</v>
      </c>
      <c r="T6" s="89" t="s">
        <v>320</v>
      </c>
      <c r="U6" s="154" t="s">
        <v>357</v>
      </c>
    </row>
    <row r="7" spans="1:21" x14ac:dyDescent="0.2">
      <c r="A7" s="54" t="s">
        <v>315</v>
      </c>
      <c r="B7" s="55"/>
      <c r="C7" s="56"/>
      <c r="D7" s="56"/>
      <c r="E7" s="57"/>
      <c r="F7" s="155"/>
      <c r="G7" s="55"/>
      <c r="H7" s="56"/>
      <c r="I7" s="56"/>
      <c r="J7" s="57"/>
      <c r="K7" s="155"/>
      <c r="L7" s="56"/>
      <c r="M7" s="56"/>
      <c r="N7" s="56"/>
      <c r="O7" s="57"/>
      <c r="P7" s="155"/>
      <c r="Q7" s="56"/>
      <c r="R7" s="56"/>
      <c r="S7" s="56"/>
      <c r="T7" s="56"/>
      <c r="U7" s="165"/>
    </row>
    <row r="8" spans="1:21" x14ac:dyDescent="0.2">
      <c r="A8" s="54" t="s">
        <v>84</v>
      </c>
      <c r="B8" s="55"/>
      <c r="C8" s="56"/>
      <c r="D8" s="56"/>
      <c r="E8" s="57"/>
      <c r="F8" s="155"/>
      <c r="G8" s="55"/>
      <c r="H8" s="56"/>
      <c r="I8" s="56"/>
      <c r="J8" s="57"/>
      <c r="K8" s="155"/>
      <c r="L8" s="56"/>
      <c r="M8" s="56"/>
      <c r="N8" s="56"/>
      <c r="O8" s="57"/>
      <c r="P8" s="155"/>
      <c r="Q8" s="56"/>
      <c r="R8" s="56"/>
      <c r="S8" s="56"/>
      <c r="T8" s="56"/>
      <c r="U8" s="166"/>
    </row>
    <row r="9" spans="1:21" x14ac:dyDescent="0.2">
      <c r="A9" s="54" t="s">
        <v>85</v>
      </c>
      <c r="B9" s="55"/>
      <c r="C9" s="56"/>
      <c r="D9" s="56"/>
      <c r="E9" s="57"/>
      <c r="F9" s="155"/>
      <c r="G9" s="55"/>
      <c r="H9" s="56"/>
      <c r="I9" s="56"/>
      <c r="J9" s="57"/>
      <c r="K9" s="155"/>
      <c r="L9" s="56"/>
      <c r="M9" s="56"/>
      <c r="N9" s="56"/>
      <c r="O9" s="57"/>
      <c r="P9" s="155"/>
      <c r="Q9" s="56"/>
      <c r="R9" s="56"/>
      <c r="S9" s="56"/>
      <c r="T9" s="56"/>
      <c r="U9" s="166"/>
    </row>
    <row r="10" spans="1:21" x14ac:dyDescent="0.2">
      <c r="A10" s="54" t="s">
        <v>86</v>
      </c>
      <c r="B10" s="55"/>
      <c r="C10" s="56"/>
      <c r="D10" s="56"/>
      <c r="E10" s="57"/>
      <c r="F10" s="155"/>
      <c r="G10" s="55"/>
      <c r="H10" s="56"/>
      <c r="I10" s="56"/>
      <c r="J10" s="57"/>
      <c r="K10" s="155"/>
      <c r="L10" s="56"/>
      <c r="M10" s="56"/>
      <c r="N10" s="56"/>
      <c r="O10" s="57"/>
      <c r="P10" s="155"/>
      <c r="Q10" s="56"/>
      <c r="R10" s="56"/>
      <c r="S10" s="56"/>
      <c r="T10" s="56"/>
      <c r="U10" s="166"/>
    </row>
    <row r="11" spans="1:21" x14ac:dyDescent="0.2">
      <c r="A11" s="55" t="s">
        <v>87</v>
      </c>
      <c r="B11" s="7">
        <v>0</v>
      </c>
      <c r="C11" s="9">
        <v>0</v>
      </c>
      <c r="D11" s="9">
        <v>5</v>
      </c>
      <c r="E11" s="8">
        <v>0</v>
      </c>
      <c r="F11" s="105">
        <f t="shared" ref="F11:F70" si="0">(E11-D11)/D11*100</f>
        <v>-100</v>
      </c>
      <c r="G11" s="7">
        <v>0</v>
      </c>
      <c r="H11" s="9">
        <v>0</v>
      </c>
      <c r="I11" s="9">
        <v>1</v>
      </c>
      <c r="J11" s="8">
        <v>0</v>
      </c>
      <c r="K11" s="105">
        <f t="shared" ref="K11:K70" si="1">(J11-I11)/I11*100</f>
        <v>-100</v>
      </c>
      <c r="L11" s="9">
        <v>0</v>
      </c>
      <c r="M11" s="9">
        <v>0</v>
      </c>
      <c r="N11" s="9">
        <v>16</v>
      </c>
      <c r="O11" s="8">
        <v>0</v>
      </c>
      <c r="P11" s="105">
        <f t="shared" ref="P11:P70" si="2">(O11-N11)/N11*100</f>
        <v>-100</v>
      </c>
      <c r="Q11" s="9">
        <f>G11+L11</f>
        <v>0</v>
      </c>
      <c r="R11" s="9">
        <f>H11+M11</f>
        <v>0</v>
      </c>
      <c r="S11" s="9">
        <f>I11+N11</f>
        <v>17</v>
      </c>
      <c r="T11" s="9">
        <f>J11+O11</f>
        <v>0</v>
      </c>
      <c r="U11" s="104">
        <f t="shared" ref="U11:U70" si="3">(T11-S11)/S11*100</f>
        <v>-100</v>
      </c>
    </row>
    <row r="12" spans="1:21" x14ac:dyDescent="0.2">
      <c r="A12" s="55" t="s">
        <v>331</v>
      </c>
      <c r="B12" s="7">
        <v>27772</v>
      </c>
      <c r="C12" s="9">
        <v>19396</v>
      </c>
      <c r="D12" s="9">
        <v>167674</v>
      </c>
      <c r="E12" s="8">
        <v>185500</v>
      </c>
      <c r="F12" s="156">
        <f t="shared" si="0"/>
        <v>10.63134415592161</v>
      </c>
      <c r="G12" s="7">
        <v>24927</v>
      </c>
      <c r="H12" s="9">
        <v>16320</v>
      </c>
      <c r="I12" s="9">
        <v>152394</v>
      </c>
      <c r="J12" s="8">
        <v>157946</v>
      </c>
      <c r="K12" s="156">
        <f t="shared" si="1"/>
        <v>3.6431880520230457</v>
      </c>
      <c r="L12" s="9">
        <v>2146</v>
      </c>
      <c r="M12" s="9">
        <v>2058</v>
      </c>
      <c r="N12" s="9">
        <v>20321</v>
      </c>
      <c r="O12" s="8">
        <v>28275</v>
      </c>
      <c r="P12" s="156">
        <f t="shared" si="2"/>
        <v>39.141774518970522</v>
      </c>
      <c r="Q12" s="9">
        <f t="shared" ref="Q12:Q75" si="4">G12+L12</f>
        <v>27073</v>
      </c>
      <c r="R12" s="9">
        <f t="shared" ref="R12:R70" si="5">H12+M12</f>
        <v>18378</v>
      </c>
      <c r="S12" s="9">
        <f t="shared" ref="S12:S75" si="6">I12+N12</f>
        <v>172715</v>
      </c>
      <c r="T12" s="9">
        <f t="shared" ref="T12:T75" si="7">J12+O12</f>
        <v>186221</v>
      </c>
      <c r="U12" s="167">
        <f t="shared" si="3"/>
        <v>7.819818776597284</v>
      </c>
    </row>
    <row r="13" spans="1:21" x14ac:dyDescent="0.2">
      <c r="A13" s="55" t="s">
        <v>88</v>
      </c>
      <c r="B13" s="7">
        <v>5369</v>
      </c>
      <c r="C13" s="9">
        <v>2521</v>
      </c>
      <c r="D13" s="9">
        <v>26123</v>
      </c>
      <c r="E13" s="8">
        <v>26969</v>
      </c>
      <c r="F13" s="156">
        <f t="shared" si="0"/>
        <v>3.2385254373540553</v>
      </c>
      <c r="G13" s="7">
        <v>4335</v>
      </c>
      <c r="H13" s="9">
        <v>1056</v>
      </c>
      <c r="I13" s="9">
        <v>28984</v>
      </c>
      <c r="J13" s="8">
        <v>19806</v>
      </c>
      <c r="K13" s="156">
        <f t="shared" si="1"/>
        <v>-31.66574661882418</v>
      </c>
      <c r="L13" s="9">
        <v>736</v>
      </c>
      <c r="M13" s="9">
        <v>1567</v>
      </c>
      <c r="N13" s="9">
        <v>2353</v>
      </c>
      <c r="O13" s="8">
        <v>8495</v>
      </c>
      <c r="P13" s="156">
        <f t="shared" si="2"/>
        <v>261.02847428814277</v>
      </c>
      <c r="Q13" s="9">
        <f t="shared" si="4"/>
        <v>5071</v>
      </c>
      <c r="R13" s="9">
        <f t="shared" si="5"/>
        <v>2623</v>
      </c>
      <c r="S13" s="9">
        <f t="shared" si="6"/>
        <v>31337</v>
      </c>
      <c r="T13" s="9">
        <f t="shared" si="7"/>
        <v>28301</v>
      </c>
      <c r="U13" s="167">
        <f t="shared" si="3"/>
        <v>-9.6882279733222703</v>
      </c>
    </row>
    <row r="14" spans="1:21" x14ac:dyDescent="0.2">
      <c r="A14" s="54" t="s">
        <v>89</v>
      </c>
      <c r="B14" s="58">
        <v>33141</v>
      </c>
      <c r="C14" s="59">
        <v>21917</v>
      </c>
      <c r="D14" s="59">
        <v>193802</v>
      </c>
      <c r="E14" s="60">
        <v>212469</v>
      </c>
      <c r="F14" s="157">
        <f t="shared" si="0"/>
        <v>9.6319955418416736</v>
      </c>
      <c r="G14" s="58">
        <v>29262</v>
      </c>
      <c r="H14" s="59">
        <v>17376</v>
      </c>
      <c r="I14" s="59">
        <v>181379</v>
      </c>
      <c r="J14" s="60">
        <v>177752</v>
      </c>
      <c r="K14" s="157">
        <f t="shared" si="1"/>
        <v>-1.9996802275897432</v>
      </c>
      <c r="L14" s="59">
        <v>2882</v>
      </c>
      <c r="M14" s="59">
        <v>3625</v>
      </c>
      <c r="N14" s="59">
        <v>22690</v>
      </c>
      <c r="O14" s="60">
        <v>36770</v>
      </c>
      <c r="P14" s="157">
        <f t="shared" si="2"/>
        <v>62.053768179814895</v>
      </c>
      <c r="Q14" s="59">
        <f t="shared" si="4"/>
        <v>32144</v>
      </c>
      <c r="R14" s="59">
        <f t="shared" si="5"/>
        <v>21001</v>
      </c>
      <c r="S14" s="59">
        <f t="shared" si="6"/>
        <v>204069</v>
      </c>
      <c r="T14" s="59">
        <f t="shared" si="7"/>
        <v>214522</v>
      </c>
      <c r="U14" s="168">
        <f t="shared" si="3"/>
        <v>5.122287069569607</v>
      </c>
    </row>
    <row r="15" spans="1:21" x14ac:dyDescent="0.2">
      <c r="A15" s="54" t="s">
        <v>90</v>
      </c>
      <c r="B15" s="61"/>
      <c r="C15" s="62"/>
      <c r="D15" s="62"/>
      <c r="E15" s="63"/>
      <c r="F15" s="158"/>
      <c r="G15" s="61"/>
      <c r="H15" s="62"/>
      <c r="I15" s="62"/>
      <c r="J15" s="63"/>
      <c r="K15" s="158"/>
      <c r="L15" s="62"/>
      <c r="M15" s="62"/>
      <c r="N15" s="62"/>
      <c r="O15" s="63"/>
      <c r="P15" s="158"/>
      <c r="Q15" s="62"/>
      <c r="R15" s="62"/>
      <c r="S15" s="62"/>
      <c r="T15" s="62"/>
      <c r="U15" s="169"/>
    </row>
    <row r="16" spans="1:21" x14ac:dyDescent="0.2">
      <c r="A16" s="54" t="s">
        <v>86</v>
      </c>
      <c r="B16" s="61"/>
      <c r="C16" s="62"/>
      <c r="D16" s="62"/>
      <c r="E16" s="63"/>
      <c r="F16" s="158"/>
      <c r="G16" s="61"/>
      <c r="H16" s="62"/>
      <c r="I16" s="62"/>
      <c r="J16" s="63"/>
      <c r="K16" s="158"/>
      <c r="L16" s="62"/>
      <c r="M16" s="62"/>
      <c r="N16" s="62"/>
      <c r="O16" s="63"/>
      <c r="P16" s="158"/>
      <c r="Q16" s="62"/>
      <c r="R16" s="62"/>
      <c r="S16" s="62"/>
      <c r="T16" s="62"/>
      <c r="U16" s="169"/>
    </row>
    <row r="17" spans="1:21" x14ac:dyDescent="0.2">
      <c r="A17" s="55" t="s">
        <v>91</v>
      </c>
      <c r="B17" s="7">
        <v>431</v>
      </c>
      <c r="C17" s="9" t="s">
        <v>314</v>
      </c>
      <c r="D17" s="9">
        <v>10566</v>
      </c>
      <c r="E17" s="8">
        <v>5595</v>
      </c>
      <c r="F17" s="156">
        <f t="shared" si="0"/>
        <v>-47.047132311186822</v>
      </c>
      <c r="G17" s="7">
        <v>281</v>
      </c>
      <c r="H17" s="9" t="s">
        <v>314</v>
      </c>
      <c r="I17" s="9">
        <v>8580</v>
      </c>
      <c r="J17" s="8">
        <v>2006</v>
      </c>
      <c r="K17" s="156">
        <f t="shared" si="1"/>
        <v>-76.620046620046622</v>
      </c>
      <c r="L17" s="9">
        <v>6</v>
      </c>
      <c r="M17" s="9" t="s">
        <v>314</v>
      </c>
      <c r="N17" s="9">
        <v>4742</v>
      </c>
      <c r="O17" s="8">
        <v>2640</v>
      </c>
      <c r="P17" s="156">
        <f t="shared" si="2"/>
        <v>-44.327288064107975</v>
      </c>
      <c r="Q17" s="9">
        <f t="shared" si="4"/>
        <v>287</v>
      </c>
      <c r="R17" s="9" t="s">
        <v>314</v>
      </c>
      <c r="S17" s="9">
        <f t="shared" si="6"/>
        <v>13322</v>
      </c>
      <c r="T17" s="9">
        <f t="shared" si="7"/>
        <v>4646</v>
      </c>
      <c r="U17" s="167">
        <f t="shared" si="3"/>
        <v>-65.12535655307012</v>
      </c>
    </row>
    <row r="18" spans="1:21" x14ac:dyDescent="0.2">
      <c r="A18" s="55" t="s">
        <v>92</v>
      </c>
      <c r="B18" s="7">
        <v>2043</v>
      </c>
      <c r="C18" s="9" t="s">
        <v>314</v>
      </c>
      <c r="D18" s="9">
        <v>27873</v>
      </c>
      <c r="E18" s="8">
        <v>0</v>
      </c>
      <c r="F18" s="156">
        <f t="shared" si="0"/>
        <v>-100</v>
      </c>
      <c r="G18" s="7">
        <v>0</v>
      </c>
      <c r="H18" s="9">
        <v>0</v>
      </c>
      <c r="I18" s="9">
        <v>0</v>
      </c>
      <c r="J18" s="8">
        <v>0</v>
      </c>
      <c r="K18" s="156" t="s">
        <v>352</v>
      </c>
      <c r="L18" s="9">
        <v>2805</v>
      </c>
      <c r="M18" s="9" t="s">
        <v>314</v>
      </c>
      <c r="N18" s="9">
        <v>28619</v>
      </c>
      <c r="O18" s="8" t="s">
        <v>314</v>
      </c>
      <c r="P18" s="156" t="s">
        <v>314</v>
      </c>
      <c r="Q18" s="9">
        <f t="shared" si="4"/>
        <v>2805</v>
      </c>
      <c r="R18" s="9" t="s">
        <v>314</v>
      </c>
      <c r="S18" s="9">
        <f t="shared" si="6"/>
        <v>28619</v>
      </c>
      <c r="T18" s="9" t="s">
        <v>314</v>
      </c>
      <c r="U18" s="167" t="s">
        <v>314</v>
      </c>
    </row>
    <row r="19" spans="1:21" x14ac:dyDescent="0.2">
      <c r="A19" s="55" t="s">
        <v>93</v>
      </c>
      <c r="B19" s="7">
        <v>5571</v>
      </c>
      <c r="C19" s="9">
        <v>4885</v>
      </c>
      <c r="D19" s="9">
        <v>29511</v>
      </c>
      <c r="E19" s="8">
        <v>30030</v>
      </c>
      <c r="F19" s="156">
        <f t="shared" si="0"/>
        <v>1.7586662600386296</v>
      </c>
      <c r="G19" s="7">
        <v>4987</v>
      </c>
      <c r="H19" s="9">
        <v>4145</v>
      </c>
      <c r="I19" s="9">
        <v>28974</v>
      </c>
      <c r="J19" s="8">
        <v>29428</v>
      </c>
      <c r="K19" s="156">
        <f t="shared" si="1"/>
        <v>1.5669220680610201</v>
      </c>
      <c r="L19" s="9">
        <v>2</v>
      </c>
      <c r="M19" s="9">
        <v>210</v>
      </c>
      <c r="N19" s="9">
        <v>127</v>
      </c>
      <c r="O19" s="8">
        <v>843</v>
      </c>
      <c r="P19" s="156">
        <f t="shared" si="2"/>
        <v>563.77952755905505</v>
      </c>
      <c r="Q19" s="9">
        <f t="shared" si="4"/>
        <v>4989</v>
      </c>
      <c r="R19" s="9">
        <f t="shared" si="5"/>
        <v>4355</v>
      </c>
      <c r="S19" s="9">
        <f t="shared" si="6"/>
        <v>29101</v>
      </c>
      <c r="T19" s="9">
        <f t="shared" si="7"/>
        <v>30271</v>
      </c>
      <c r="U19" s="167">
        <f t="shared" si="3"/>
        <v>4.0204803958626849</v>
      </c>
    </row>
    <row r="20" spans="1:21" x14ac:dyDescent="0.2">
      <c r="A20" s="55" t="s">
        <v>94</v>
      </c>
      <c r="B20" s="7">
        <v>31666</v>
      </c>
      <c r="C20" s="9">
        <v>20902</v>
      </c>
      <c r="D20" s="9">
        <v>183174</v>
      </c>
      <c r="E20" s="8">
        <v>196439</v>
      </c>
      <c r="F20" s="156">
        <f t="shared" si="0"/>
        <v>7.2417482830532718</v>
      </c>
      <c r="G20" s="7">
        <v>23340</v>
      </c>
      <c r="H20" s="9">
        <v>12314</v>
      </c>
      <c r="I20" s="9">
        <v>160274</v>
      </c>
      <c r="J20" s="8">
        <v>151817</v>
      </c>
      <c r="K20" s="156">
        <f t="shared" si="1"/>
        <v>-5.2765888416087456</v>
      </c>
      <c r="L20" s="9">
        <v>5923</v>
      </c>
      <c r="M20" s="9">
        <v>6514</v>
      </c>
      <c r="N20" s="9">
        <v>28862</v>
      </c>
      <c r="O20" s="8">
        <v>44776</v>
      </c>
      <c r="P20" s="156">
        <f t="shared" si="2"/>
        <v>55.138244057930841</v>
      </c>
      <c r="Q20" s="9">
        <f t="shared" si="4"/>
        <v>29263</v>
      </c>
      <c r="R20" s="9">
        <f t="shared" si="5"/>
        <v>18828</v>
      </c>
      <c r="S20" s="9">
        <f t="shared" si="6"/>
        <v>189136</v>
      </c>
      <c r="T20" s="9">
        <f t="shared" si="7"/>
        <v>196593</v>
      </c>
      <c r="U20" s="167">
        <f t="shared" si="3"/>
        <v>3.9426655951273157</v>
      </c>
    </row>
    <row r="21" spans="1:21" x14ac:dyDescent="0.2">
      <c r="A21" s="75" t="s">
        <v>341</v>
      </c>
      <c r="B21" s="7">
        <v>85103</v>
      </c>
      <c r="C21" s="9">
        <v>86694</v>
      </c>
      <c r="D21" s="9">
        <v>514741</v>
      </c>
      <c r="E21" s="8">
        <v>589845</v>
      </c>
      <c r="F21" s="156">
        <f t="shared" si="0"/>
        <v>14.590638787273599</v>
      </c>
      <c r="G21" s="7">
        <v>77641</v>
      </c>
      <c r="H21" s="9">
        <v>69345</v>
      </c>
      <c r="I21" s="9">
        <v>479994</v>
      </c>
      <c r="J21" s="8">
        <v>473300</v>
      </c>
      <c r="K21" s="156">
        <f t="shared" si="1"/>
        <v>-1.3946007658429063</v>
      </c>
      <c r="L21" s="9">
        <v>6677</v>
      </c>
      <c r="M21" s="9">
        <v>13579</v>
      </c>
      <c r="N21" s="9">
        <v>35133</v>
      </c>
      <c r="O21" s="8">
        <v>97329</v>
      </c>
      <c r="P21" s="156">
        <f t="shared" si="2"/>
        <v>177.03014260097345</v>
      </c>
      <c r="Q21" s="9">
        <f t="shared" si="4"/>
        <v>84318</v>
      </c>
      <c r="R21" s="9">
        <f t="shared" si="5"/>
        <v>82924</v>
      </c>
      <c r="S21" s="9">
        <f t="shared" si="6"/>
        <v>515127</v>
      </c>
      <c r="T21" s="9">
        <f t="shared" si="7"/>
        <v>570629</v>
      </c>
      <c r="U21" s="167">
        <f t="shared" si="3"/>
        <v>10.774430383187058</v>
      </c>
    </row>
    <row r="22" spans="1:21" x14ac:dyDescent="0.2">
      <c r="A22" s="55" t="s">
        <v>95</v>
      </c>
      <c r="B22" s="7">
        <v>746</v>
      </c>
      <c r="C22" s="9">
        <v>40</v>
      </c>
      <c r="D22" s="9">
        <v>6507</v>
      </c>
      <c r="E22" s="8">
        <v>2512</v>
      </c>
      <c r="F22" s="156">
        <f t="shared" si="0"/>
        <v>-61.39542031658214</v>
      </c>
      <c r="G22" s="7">
        <v>502</v>
      </c>
      <c r="H22" s="9">
        <v>227</v>
      </c>
      <c r="I22" s="9">
        <v>4851</v>
      </c>
      <c r="J22" s="8">
        <v>1493</v>
      </c>
      <c r="K22" s="156">
        <f t="shared" si="1"/>
        <v>-69.222840651412071</v>
      </c>
      <c r="L22" s="9">
        <v>57</v>
      </c>
      <c r="M22" s="9">
        <v>0</v>
      </c>
      <c r="N22" s="9">
        <v>2026</v>
      </c>
      <c r="O22" s="8">
        <v>1079</v>
      </c>
      <c r="P22" s="156">
        <f t="shared" si="2"/>
        <v>-46.742349457058239</v>
      </c>
      <c r="Q22" s="9">
        <f t="shared" si="4"/>
        <v>559</v>
      </c>
      <c r="R22" s="9">
        <f t="shared" si="5"/>
        <v>227</v>
      </c>
      <c r="S22" s="9">
        <f t="shared" si="6"/>
        <v>6877</v>
      </c>
      <c r="T22" s="9">
        <f t="shared" si="7"/>
        <v>2572</v>
      </c>
      <c r="U22" s="167">
        <f t="shared" si="3"/>
        <v>-62.599970917551261</v>
      </c>
    </row>
    <row r="23" spans="1:21" x14ac:dyDescent="0.2">
      <c r="A23" s="55" t="s">
        <v>345</v>
      </c>
      <c r="B23" s="7" t="s">
        <v>314</v>
      </c>
      <c r="C23" s="9" t="s">
        <v>314</v>
      </c>
      <c r="D23" s="9">
        <v>81250</v>
      </c>
      <c r="E23" s="8">
        <v>105695</v>
      </c>
      <c r="F23" s="156">
        <f t="shared" si="0"/>
        <v>30.086153846153845</v>
      </c>
      <c r="G23" s="7" t="s">
        <v>314</v>
      </c>
      <c r="H23" s="9" t="s">
        <v>314</v>
      </c>
      <c r="I23" s="9">
        <v>87170</v>
      </c>
      <c r="J23" s="8">
        <v>105226</v>
      </c>
      <c r="K23" s="156">
        <f t="shared" si="1"/>
        <v>20.713548239073077</v>
      </c>
      <c r="L23" s="9" t="s">
        <v>314</v>
      </c>
      <c r="M23" s="9" t="s">
        <v>314</v>
      </c>
      <c r="N23" s="9">
        <v>164</v>
      </c>
      <c r="O23" s="8">
        <v>366</v>
      </c>
      <c r="P23" s="156">
        <f t="shared" si="2"/>
        <v>123.17073170731707</v>
      </c>
      <c r="Q23" s="9" t="s">
        <v>314</v>
      </c>
      <c r="R23" s="9" t="s">
        <v>314</v>
      </c>
      <c r="S23" s="9">
        <f t="shared" si="6"/>
        <v>87334</v>
      </c>
      <c r="T23" s="9">
        <f t="shared" si="7"/>
        <v>105592</v>
      </c>
      <c r="U23" s="167">
        <f t="shared" si="3"/>
        <v>20.905947282845169</v>
      </c>
    </row>
    <row r="24" spans="1:21" x14ac:dyDescent="0.2">
      <c r="A24" s="55" t="s">
        <v>96</v>
      </c>
      <c r="B24" s="7">
        <v>0</v>
      </c>
      <c r="C24" s="9">
        <v>0</v>
      </c>
      <c r="D24" s="9">
        <v>0</v>
      </c>
      <c r="E24" s="8">
        <v>0</v>
      </c>
      <c r="F24" s="156" t="s">
        <v>352</v>
      </c>
      <c r="G24" s="7">
        <v>2102</v>
      </c>
      <c r="H24" s="9">
        <v>2359</v>
      </c>
      <c r="I24" s="9">
        <v>14242</v>
      </c>
      <c r="J24" s="8">
        <v>17763</v>
      </c>
      <c r="K24" s="156">
        <f t="shared" si="1"/>
        <v>24.722651313017835</v>
      </c>
      <c r="L24" s="9">
        <v>0</v>
      </c>
      <c r="M24" s="9">
        <v>0</v>
      </c>
      <c r="N24" s="9">
        <v>0</v>
      </c>
      <c r="O24" s="8">
        <v>0</v>
      </c>
      <c r="P24" s="156" t="s">
        <v>352</v>
      </c>
      <c r="Q24" s="9">
        <f t="shared" si="4"/>
        <v>2102</v>
      </c>
      <c r="R24" s="9">
        <f t="shared" si="5"/>
        <v>2359</v>
      </c>
      <c r="S24" s="9">
        <f t="shared" si="6"/>
        <v>14242</v>
      </c>
      <c r="T24" s="9">
        <f t="shared" si="7"/>
        <v>17763</v>
      </c>
      <c r="U24" s="167">
        <f t="shared" si="3"/>
        <v>24.722651313017835</v>
      </c>
    </row>
    <row r="25" spans="1:21" x14ac:dyDescent="0.2">
      <c r="A25" s="55" t="s">
        <v>97</v>
      </c>
      <c r="B25" s="7">
        <v>2300</v>
      </c>
      <c r="C25" s="9">
        <v>1029</v>
      </c>
      <c r="D25" s="9">
        <v>16416</v>
      </c>
      <c r="E25" s="8">
        <v>13265</v>
      </c>
      <c r="F25" s="156">
        <f t="shared" si="0"/>
        <v>-19.194688109161792</v>
      </c>
      <c r="G25" s="7">
        <v>1805</v>
      </c>
      <c r="H25" s="9">
        <v>762</v>
      </c>
      <c r="I25" s="9">
        <v>10592</v>
      </c>
      <c r="J25" s="8">
        <v>8606</v>
      </c>
      <c r="K25" s="156">
        <f t="shared" si="1"/>
        <v>-18.75</v>
      </c>
      <c r="L25" s="9">
        <v>72</v>
      </c>
      <c r="M25" s="9">
        <v>173</v>
      </c>
      <c r="N25" s="9">
        <v>5445</v>
      </c>
      <c r="O25" s="8">
        <v>7468</v>
      </c>
      <c r="P25" s="156">
        <f t="shared" si="2"/>
        <v>37.15335169880624</v>
      </c>
      <c r="Q25" s="9">
        <f t="shared" si="4"/>
        <v>1877</v>
      </c>
      <c r="R25" s="9">
        <f t="shared" si="5"/>
        <v>935</v>
      </c>
      <c r="S25" s="9">
        <f t="shared" si="6"/>
        <v>16037</v>
      </c>
      <c r="T25" s="9">
        <f t="shared" si="7"/>
        <v>16074</v>
      </c>
      <c r="U25" s="167">
        <f t="shared" si="3"/>
        <v>0.23071646816736299</v>
      </c>
    </row>
    <row r="26" spans="1:21" x14ac:dyDescent="0.2">
      <c r="A26" s="54" t="s">
        <v>98</v>
      </c>
      <c r="B26" s="58">
        <f>SUM(B17:B25)</f>
        <v>127860</v>
      </c>
      <c r="C26" s="59">
        <f t="shared" ref="C26:O26" si="8">SUM(C17:C25)</f>
        <v>113550</v>
      </c>
      <c r="D26" s="59">
        <f t="shared" si="8"/>
        <v>870038</v>
      </c>
      <c r="E26" s="60">
        <f t="shared" si="8"/>
        <v>943381</v>
      </c>
      <c r="F26" s="157">
        <f t="shared" si="0"/>
        <v>8.4298616842022991</v>
      </c>
      <c r="G26" s="58">
        <f t="shared" si="8"/>
        <v>110658</v>
      </c>
      <c r="H26" s="59">
        <f t="shared" si="8"/>
        <v>89152</v>
      </c>
      <c r="I26" s="59">
        <f t="shared" si="8"/>
        <v>794677</v>
      </c>
      <c r="J26" s="60">
        <f t="shared" si="8"/>
        <v>789639</v>
      </c>
      <c r="K26" s="157">
        <f t="shared" si="1"/>
        <v>-0.63396826635224124</v>
      </c>
      <c r="L26" s="59">
        <f t="shared" si="8"/>
        <v>15542</v>
      </c>
      <c r="M26" s="59">
        <f t="shared" si="8"/>
        <v>20476</v>
      </c>
      <c r="N26" s="59">
        <f t="shared" si="8"/>
        <v>105118</v>
      </c>
      <c r="O26" s="60">
        <f t="shared" si="8"/>
        <v>154501</v>
      </c>
      <c r="P26" s="157">
        <f t="shared" si="2"/>
        <v>46.978633535645656</v>
      </c>
      <c r="Q26" s="59">
        <f t="shared" si="4"/>
        <v>126200</v>
      </c>
      <c r="R26" s="59">
        <f t="shared" si="5"/>
        <v>109628</v>
      </c>
      <c r="S26" s="59">
        <f t="shared" si="6"/>
        <v>899795</v>
      </c>
      <c r="T26" s="59">
        <f t="shared" si="7"/>
        <v>944140</v>
      </c>
      <c r="U26" s="168">
        <f t="shared" si="3"/>
        <v>4.9283447896465304</v>
      </c>
    </row>
    <row r="27" spans="1:21" x14ac:dyDescent="0.2">
      <c r="A27" s="54" t="s">
        <v>99</v>
      </c>
      <c r="B27" s="61"/>
      <c r="C27" s="62"/>
      <c r="D27" s="62"/>
      <c r="E27" s="63"/>
      <c r="F27" s="158"/>
      <c r="G27" s="61"/>
      <c r="H27" s="62"/>
      <c r="I27" s="62"/>
      <c r="J27" s="63"/>
      <c r="K27" s="158"/>
      <c r="L27" s="62"/>
      <c r="M27" s="62"/>
      <c r="N27" s="62"/>
      <c r="O27" s="63"/>
      <c r="P27" s="158"/>
      <c r="Q27" s="62"/>
      <c r="R27" s="62"/>
      <c r="S27" s="62"/>
      <c r="T27" s="62"/>
      <c r="U27" s="169"/>
    </row>
    <row r="28" spans="1:21" x14ac:dyDescent="0.2">
      <c r="A28" s="54" t="s">
        <v>86</v>
      </c>
      <c r="B28" s="61"/>
      <c r="C28" s="62"/>
      <c r="D28" s="62"/>
      <c r="E28" s="63"/>
      <c r="F28" s="158"/>
      <c r="G28" s="61"/>
      <c r="H28" s="62"/>
      <c r="I28" s="62"/>
      <c r="J28" s="63"/>
      <c r="K28" s="158"/>
      <c r="L28" s="62"/>
      <c r="M28" s="62"/>
      <c r="N28" s="62"/>
      <c r="O28" s="63"/>
      <c r="P28" s="158"/>
      <c r="Q28" s="62"/>
      <c r="R28" s="62"/>
      <c r="S28" s="62"/>
      <c r="T28" s="62"/>
      <c r="U28" s="169"/>
    </row>
    <row r="29" spans="1:21" x14ac:dyDescent="0.2">
      <c r="A29" s="55" t="s">
        <v>100</v>
      </c>
      <c r="B29" s="7">
        <v>0</v>
      </c>
      <c r="C29" s="9">
        <v>0</v>
      </c>
      <c r="D29" s="9">
        <v>143</v>
      </c>
      <c r="E29" s="8">
        <v>0</v>
      </c>
      <c r="F29" s="156">
        <f t="shared" si="0"/>
        <v>-100</v>
      </c>
      <c r="G29" s="7">
        <v>0</v>
      </c>
      <c r="H29" s="9">
        <v>7</v>
      </c>
      <c r="I29" s="9">
        <v>9</v>
      </c>
      <c r="J29" s="8">
        <v>29</v>
      </c>
      <c r="K29" s="156">
        <f t="shared" si="1"/>
        <v>222.22222222222223</v>
      </c>
      <c r="L29" s="9">
        <v>0</v>
      </c>
      <c r="M29" s="9">
        <v>0</v>
      </c>
      <c r="N29" s="9">
        <v>6</v>
      </c>
      <c r="O29" s="8">
        <v>2</v>
      </c>
      <c r="P29" s="156">
        <f t="shared" si="2"/>
        <v>-66.666666666666657</v>
      </c>
      <c r="Q29" s="9">
        <f t="shared" si="4"/>
        <v>0</v>
      </c>
      <c r="R29" s="9">
        <f t="shared" si="5"/>
        <v>7</v>
      </c>
      <c r="S29" s="9">
        <f t="shared" si="6"/>
        <v>15</v>
      </c>
      <c r="T29" s="9">
        <f t="shared" si="7"/>
        <v>31</v>
      </c>
      <c r="U29" s="167">
        <f t="shared" si="3"/>
        <v>106.66666666666667</v>
      </c>
    </row>
    <row r="30" spans="1:21" x14ac:dyDescent="0.2">
      <c r="A30" s="54" t="s">
        <v>101</v>
      </c>
      <c r="B30" s="58">
        <v>0</v>
      </c>
      <c r="C30" s="59">
        <v>0</v>
      </c>
      <c r="D30" s="59">
        <v>143</v>
      </c>
      <c r="E30" s="60">
        <v>0</v>
      </c>
      <c r="F30" s="157">
        <f t="shared" si="0"/>
        <v>-100</v>
      </c>
      <c r="G30" s="58">
        <v>0</v>
      </c>
      <c r="H30" s="59">
        <v>7</v>
      </c>
      <c r="I30" s="59">
        <v>9</v>
      </c>
      <c r="J30" s="60">
        <v>29</v>
      </c>
      <c r="K30" s="157">
        <f t="shared" si="1"/>
        <v>222.22222222222223</v>
      </c>
      <c r="L30" s="59">
        <v>0</v>
      </c>
      <c r="M30" s="59">
        <v>0</v>
      </c>
      <c r="N30" s="59">
        <v>6</v>
      </c>
      <c r="O30" s="60">
        <v>2</v>
      </c>
      <c r="P30" s="157">
        <f t="shared" si="2"/>
        <v>-66.666666666666657</v>
      </c>
      <c r="Q30" s="59">
        <f t="shared" si="4"/>
        <v>0</v>
      </c>
      <c r="R30" s="59">
        <f t="shared" si="5"/>
        <v>7</v>
      </c>
      <c r="S30" s="59">
        <f t="shared" si="6"/>
        <v>15</v>
      </c>
      <c r="T30" s="59">
        <f t="shared" si="7"/>
        <v>31</v>
      </c>
      <c r="U30" s="168">
        <f t="shared" si="3"/>
        <v>106.66666666666667</v>
      </c>
    </row>
    <row r="31" spans="1:21" x14ac:dyDescent="0.2">
      <c r="A31" s="54" t="s">
        <v>102</v>
      </c>
      <c r="B31" s="61"/>
      <c r="C31" s="62"/>
      <c r="D31" s="62"/>
      <c r="E31" s="63"/>
      <c r="F31" s="158"/>
      <c r="G31" s="61"/>
      <c r="H31" s="62"/>
      <c r="I31" s="62"/>
      <c r="J31" s="63"/>
      <c r="K31" s="158"/>
      <c r="L31" s="62"/>
      <c r="M31" s="62"/>
      <c r="N31" s="62"/>
      <c r="O31" s="63"/>
      <c r="P31" s="158"/>
      <c r="Q31" s="62"/>
      <c r="R31" s="62"/>
      <c r="S31" s="62"/>
      <c r="T31" s="62"/>
      <c r="U31" s="169"/>
    </row>
    <row r="32" spans="1:21" x14ac:dyDescent="0.2">
      <c r="A32" s="54" t="s">
        <v>86</v>
      </c>
      <c r="B32" s="61"/>
      <c r="C32" s="62"/>
      <c r="D32" s="62"/>
      <c r="E32" s="63"/>
      <c r="F32" s="158"/>
      <c r="G32" s="61"/>
      <c r="H32" s="62"/>
      <c r="I32" s="62"/>
      <c r="J32" s="63"/>
      <c r="K32" s="158"/>
      <c r="L32" s="62"/>
      <c r="M32" s="62"/>
      <c r="N32" s="62"/>
      <c r="O32" s="63"/>
      <c r="P32" s="158"/>
      <c r="Q32" s="62"/>
      <c r="R32" s="62"/>
      <c r="S32" s="62"/>
      <c r="T32" s="62"/>
      <c r="U32" s="169"/>
    </row>
    <row r="33" spans="1:21" x14ac:dyDescent="0.2">
      <c r="A33" s="55" t="s">
        <v>103</v>
      </c>
      <c r="B33" s="7">
        <v>3187</v>
      </c>
      <c r="C33" s="9">
        <v>6065</v>
      </c>
      <c r="D33" s="9">
        <v>18606</v>
      </c>
      <c r="E33" s="8">
        <v>40090</v>
      </c>
      <c r="F33" s="156">
        <f t="shared" si="0"/>
        <v>115.46812856067936</v>
      </c>
      <c r="G33" s="7">
        <v>2717</v>
      </c>
      <c r="H33" s="9">
        <v>3743</v>
      </c>
      <c r="I33" s="9">
        <v>18050</v>
      </c>
      <c r="J33" s="8">
        <v>27126</v>
      </c>
      <c r="K33" s="156">
        <f t="shared" si="1"/>
        <v>50.282548476454295</v>
      </c>
      <c r="L33" s="9">
        <v>633</v>
      </c>
      <c r="M33" s="9">
        <v>859</v>
      </c>
      <c r="N33" s="9">
        <v>753</v>
      </c>
      <c r="O33" s="8">
        <v>11493</v>
      </c>
      <c r="P33" s="156">
        <f t="shared" si="2"/>
        <v>1426.2948207171314</v>
      </c>
      <c r="Q33" s="9">
        <f t="shared" si="4"/>
        <v>3350</v>
      </c>
      <c r="R33" s="9">
        <f t="shared" si="5"/>
        <v>4602</v>
      </c>
      <c r="S33" s="9">
        <f t="shared" si="6"/>
        <v>18803</v>
      </c>
      <c r="T33" s="9">
        <f t="shared" si="7"/>
        <v>38619</v>
      </c>
      <c r="U33" s="167">
        <f t="shared" si="3"/>
        <v>105.38743817475935</v>
      </c>
    </row>
    <row r="34" spans="1:21" x14ac:dyDescent="0.2">
      <c r="A34" s="55" t="s">
        <v>104</v>
      </c>
      <c r="B34" s="7">
        <v>8454</v>
      </c>
      <c r="C34" s="9">
        <v>5348</v>
      </c>
      <c r="D34" s="9">
        <v>36278</v>
      </c>
      <c r="E34" s="8">
        <v>39411</v>
      </c>
      <c r="F34" s="156">
        <f t="shared" si="0"/>
        <v>8.6360879872098799</v>
      </c>
      <c r="G34" s="7">
        <v>1036</v>
      </c>
      <c r="H34" s="9">
        <v>982</v>
      </c>
      <c r="I34" s="9">
        <v>12238</v>
      </c>
      <c r="J34" s="8">
        <v>15786</v>
      </c>
      <c r="K34" s="156">
        <f t="shared" si="1"/>
        <v>28.991665304788366</v>
      </c>
      <c r="L34" s="9">
        <v>7301</v>
      </c>
      <c r="M34" s="9">
        <v>4084</v>
      </c>
      <c r="N34" s="9">
        <v>25788</v>
      </c>
      <c r="O34" s="8">
        <v>23385</v>
      </c>
      <c r="P34" s="156">
        <f t="shared" si="2"/>
        <v>-9.3182875756165657</v>
      </c>
      <c r="Q34" s="9">
        <f t="shared" si="4"/>
        <v>8337</v>
      </c>
      <c r="R34" s="9">
        <f t="shared" si="5"/>
        <v>5066</v>
      </c>
      <c r="S34" s="9">
        <f t="shared" si="6"/>
        <v>38026</v>
      </c>
      <c r="T34" s="9">
        <f t="shared" si="7"/>
        <v>39171</v>
      </c>
      <c r="U34" s="167">
        <f t="shared" si="3"/>
        <v>3.0110976700152525</v>
      </c>
    </row>
    <row r="35" spans="1:21" x14ac:dyDescent="0.2">
      <c r="A35" s="55" t="s">
        <v>332</v>
      </c>
      <c r="B35" s="7">
        <v>1375</v>
      </c>
      <c r="C35" s="9">
        <v>1838</v>
      </c>
      <c r="D35" s="9">
        <v>9673</v>
      </c>
      <c r="E35" s="8">
        <v>16500</v>
      </c>
      <c r="F35" s="156">
        <f t="shared" si="0"/>
        <v>70.577897239739485</v>
      </c>
      <c r="G35" s="7">
        <v>1270</v>
      </c>
      <c r="H35" s="9">
        <v>1204</v>
      </c>
      <c r="I35" s="9">
        <v>9367</v>
      </c>
      <c r="J35" s="8">
        <v>10457</v>
      </c>
      <c r="K35" s="156">
        <f t="shared" si="1"/>
        <v>11.636596562399914</v>
      </c>
      <c r="L35" s="9">
        <v>287</v>
      </c>
      <c r="M35" s="9">
        <v>1146</v>
      </c>
      <c r="N35" s="9">
        <v>809</v>
      </c>
      <c r="O35" s="8">
        <v>5886</v>
      </c>
      <c r="P35" s="156">
        <f t="shared" si="2"/>
        <v>627.56489493201479</v>
      </c>
      <c r="Q35" s="9">
        <f t="shared" si="4"/>
        <v>1557</v>
      </c>
      <c r="R35" s="9">
        <f t="shared" si="5"/>
        <v>2350</v>
      </c>
      <c r="S35" s="9">
        <f t="shared" si="6"/>
        <v>10176</v>
      </c>
      <c r="T35" s="9">
        <f t="shared" si="7"/>
        <v>16343</v>
      </c>
      <c r="U35" s="167">
        <f t="shared" si="3"/>
        <v>60.603380503144656</v>
      </c>
    </row>
    <row r="36" spans="1:21" x14ac:dyDescent="0.2">
      <c r="A36" s="55" t="s">
        <v>105</v>
      </c>
      <c r="B36" s="7">
        <v>6624</v>
      </c>
      <c r="C36" s="9">
        <v>2839</v>
      </c>
      <c r="D36" s="9">
        <v>15767</v>
      </c>
      <c r="E36" s="8">
        <v>21078</v>
      </c>
      <c r="F36" s="156">
        <f t="shared" si="0"/>
        <v>33.684277288006598</v>
      </c>
      <c r="G36" s="7">
        <v>0</v>
      </c>
      <c r="H36" s="9">
        <v>0</v>
      </c>
      <c r="I36" s="9">
        <v>0</v>
      </c>
      <c r="J36" s="8">
        <v>0</v>
      </c>
      <c r="K36" s="156" t="s">
        <v>352</v>
      </c>
      <c r="L36" s="9">
        <v>7897</v>
      </c>
      <c r="M36" s="9">
        <v>3319</v>
      </c>
      <c r="N36" s="9">
        <v>15196</v>
      </c>
      <c r="O36" s="8">
        <v>21363</v>
      </c>
      <c r="P36" s="156">
        <f t="shared" si="2"/>
        <v>40.583048170571203</v>
      </c>
      <c r="Q36" s="9">
        <f t="shared" si="4"/>
        <v>7897</v>
      </c>
      <c r="R36" s="9">
        <f t="shared" si="5"/>
        <v>3319</v>
      </c>
      <c r="S36" s="9">
        <f t="shared" si="6"/>
        <v>15196</v>
      </c>
      <c r="T36" s="9">
        <f t="shared" si="7"/>
        <v>21363</v>
      </c>
      <c r="U36" s="167">
        <f t="shared" si="3"/>
        <v>40.583048170571203</v>
      </c>
    </row>
    <row r="37" spans="1:21" x14ac:dyDescent="0.2">
      <c r="A37" s="55" t="s">
        <v>106</v>
      </c>
      <c r="B37" s="7">
        <v>891</v>
      </c>
      <c r="C37" s="9">
        <v>0</v>
      </c>
      <c r="D37" s="9">
        <v>6185</v>
      </c>
      <c r="E37" s="8">
        <v>3863</v>
      </c>
      <c r="F37" s="156">
        <f t="shared" si="0"/>
        <v>-37.542441390460787</v>
      </c>
      <c r="G37" s="7">
        <v>1015</v>
      </c>
      <c r="H37" s="9">
        <v>158</v>
      </c>
      <c r="I37" s="9">
        <v>6050</v>
      </c>
      <c r="J37" s="8">
        <v>4111</v>
      </c>
      <c r="K37" s="156">
        <f t="shared" si="1"/>
        <v>-32.049586776859506</v>
      </c>
      <c r="L37" s="9">
        <v>0</v>
      </c>
      <c r="M37" s="9">
        <v>0</v>
      </c>
      <c r="N37" s="9">
        <v>12</v>
      </c>
      <c r="O37" s="8">
        <v>0</v>
      </c>
      <c r="P37" s="156">
        <f t="shared" si="2"/>
        <v>-100</v>
      </c>
      <c r="Q37" s="9">
        <f t="shared" si="4"/>
        <v>1015</v>
      </c>
      <c r="R37" s="9">
        <f t="shared" si="5"/>
        <v>158</v>
      </c>
      <c r="S37" s="9">
        <f t="shared" si="6"/>
        <v>6062</v>
      </c>
      <c r="T37" s="9">
        <f t="shared" si="7"/>
        <v>4111</v>
      </c>
      <c r="U37" s="167">
        <f t="shared" si="3"/>
        <v>-32.184097657538771</v>
      </c>
    </row>
    <row r="38" spans="1:21" x14ac:dyDescent="0.2">
      <c r="A38" s="55" t="s">
        <v>107</v>
      </c>
      <c r="B38" s="7">
        <v>397</v>
      </c>
      <c r="C38" s="9">
        <v>0</v>
      </c>
      <c r="D38" s="9">
        <v>2329</v>
      </c>
      <c r="E38" s="8">
        <v>237</v>
      </c>
      <c r="F38" s="156">
        <f t="shared" si="0"/>
        <v>-89.823958780592534</v>
      </c>
      <c r="G38" s="7">
        <v>226</v>
      </c>
      <c r="H38" s="9">
        <v>0</v>
      </c>
      <c r="I38" s="9">
        <v>2116</v>
      </c>
      <c r="J38" s="8">
        <v>295</v>
      </c>
      <c r="K38" s="156">
        <f t="shared" si="1"/>
        <v>-86.058601134215493</v>
      </c>
      <c r="L38" s="9">
        <v>0</v>
      </c>
      <c r="M38" s="9">
        <v>0</v>
      </c>
      <c r="N38" s="9">
        <v>0</v>
      </c>
      <c r="O38" s="8">
        <v>0</v>
      </c>
      <c r="P38" s="156" t="s">
        <v>352</v>
      </c>
      <c r="Q38" s="9">
        <f t="shared" si="4"/>
        <v>226</v>
      </c>
      <c r="R38" s="9">
        <f t="shared" si="5"/>
        <v>0</v>
      </c>
      <c r="S38" s="9">
        <f t="shared" si="6"/>
        <v>2116</v>
      </c>
      <c r="T38" s="9">
        <f t="shared" si="7"/>
        <v>295</v>
      </c>
      <c r="U38" s="167">
        <f t="shared" si="3"/>
        <v>-86.058601134215493</v>
      </c>
    </row>
    <row r="39" spans="1:21" x14ac:dyDescent="0.2">
      <c r="A39" s="55" t="s">
        <v>108</v>
      </c>
      <c r="B39" s="7">
        <v>3392</v>
      </c>
      <c r="C39" s="9">
        <v>3492</v>
      </c>
      <c r="D39" s="9">
        <v>23662</v>
      </c>
      <c r="E39" s="8">
        <v>27638</v>
      </c>
      <c r="F39" s="156">
        <f t="shared" si="0"/>
        <v>16.803313329388896</v>
      </c>
      <c r="G39" s="7">
        <v>348</v>
      </c>
      <c r="H39" s="9">
        <v>70</v>
      </c>
      <c r="I39" s="9">
        <v>1754</v>
      </c>
      <c r="J39" s="8">
        <v>1343</v>
      </c>
      <c r="K39" s="156">
        <f t="shared" si="1"/>
        <v>-23.432155074116306</v>
      </c>
      <c r="L39" s="9">
        <v>1612</v>
      </c>
      <c r="M39" s="9">
        <v>3341</v>
      </c>
      <c r="N39" s="9">
        <v>20220</v>
      </c>
      <c r="O39" s="8">
        <v>22328</v>
      </c>
      <c r="P39" s="156">
        <f t="shared" si="2"/>
        <v>10.425321463897133</v>
      </c>
      <c r="Q39" s="9">
        <f t="shared" si="4"/>
        <v>1960</v>
      </c>
      <c r="R39" s="9">
        <f t="shared" si="5"/>
        <v>3411</v>
      </c>
      <c r="S39" s="9">
        <f t="shared" si="6"/>
        <v>21974</v>
      </c>
      <c r="T39" s="9">
        <f t="shared" si="7"/>
        <v>23671</v>
      </c>
      <c r="U39" s="167">
        <f t="shared" si="3"/>
        <v>7.7227632656776191</v>
      </c>
    </row>
    <row r="40" spans="1:21" x14ac:dyDescent="0.2">
      <c r="A40" s="54" t="s">
        <v>109</v>
      </c>
      <c r="B40" s="58">
        <v>24320</v>
      </c>
      <c r="C40" s="59">
        <v>19582</v>
      </c>
      <c r="D40" s="59">
        <v>112500</v>
      </c>
      <c r="E40" s="60">
        <v>148817</v>
      </c>
      <c r="F40" s="157">
        <f t="shared" si="0"/>
        <v>32.281777777777776</v>
      </c>
      <c r="G40" s="58">
        <v>6612</v>
      </c>
      <c r="H40" s="59">
        <v>6157</v>
      </c>
      <c r="I40" s="59">
        <v>49575</v>
      </c>
      <c r="J40" s="60">
        <v>59118</v>
      </c>
      <c r="K40" s="157">
        <f t="shared" si="1"/>
        <v>19.249621785173979</v>
      </c>
      <c r="L40" s="59">
        <v>17730</v>
      </c>
      <c r="M40" s="59">
        <v>12749</v>
      </c>
      <c r="N40" s="59">
        <v>62778</v>
      </c>
      <c r="O40" s="60">
        <v>84455</v>
      </c>
      <c r="P40" s="157">
        <f t="shared" si="2"/>
        <v>34.529612284558283</v>
      </c>
      <c r="Q40" s="59">
        <f t="shared" si="4"/>
        <v>24342</v>
      </c>
      <c r="R40" s="59">
        <f t="shared" si="5"/>
        <v>18906</v>
      </c>
      <c r="S40" s="59">
        <f t="shared" si="6"/>
        <v>112353</v>
      </c>
      <c r="T40" s="59">
        <f t="shared" si="7"/>
        <v>143573</v>
      </c>
      <c r="U40" s="168">
        <f t="shared" si="3"/>
        <v>27.787420006586384</v>
      </c>
    </row>
    <row r="41" spans="1:21" x14ac:dyDescent="0.2">
      <c r="A41" s="54" t="s">
        <v>110</v>
      </c>
      <c r="B41" s="61"/>
      <c r="C41" s="62"/>
      <c r="D41" s="62"/>
      <c r="E41" s="63"/>
      <c r="F41" s="158"/>
      <c r="G41" s="61"/>
      <c r="H41" s="62"/>
      <c r="I41" s="62"/>
      <c r="J41" s="63"/>
      <c r="K41" s="158"/>
      <c r="L41" s="62"/>
      <c r="M41" s="62"/>
      <c r="N41" s="62"/>
      <c r="O41" s="63"/>
      <c r="P41" s="158"/>
      <c r="Q41" s="62"/>
      <c r="R41" s="62"/>
      <c r="S41" s="62"/>
      <c r="T41" s="62"/>
      <c r="U41" s="169"/>
    </row>
    <row r="42" spans="1:21" x14ac:dyDescent="0.2">
      <c r="A42" s="54" t="s">
        <v>86</v>
      </c>
      <c r="B42" s="61"/>
      <c r="C42" s="62"/>
      <c r="D42" s="62"/>
      <c r="E42" s="63"/>
      <c r="F42" s="158"/>
      <c r="G42" s="61"/>
      <c r="H42" s="62"/>
      <c r="I42" s="62"/>
      <c r="J42" s="63"/>
      <c r="K42" s="158"/>
      <c r="L42" s="62"/>
      <c r="M42" s="62"/>
      <c r="N42" s="62"/>
      <c r="O42" s="63"/>
      <c r="P42" s="158"/>
      <c r="Q42" s="62"/>
      <c r="R42" s="62"/>
      <c r="S42" s="62"/>
      <c r="T42" s="62"/>
      <c r="U42" s="169"/>
    </row>
    <row r="43" spans="1:21" x14ac:dyDescent="0.2">
      <c r="A43" s="55" t="s">
        <v>111</v>
      </c>
      <c r="B43" s="7">
        <v>0</v>
      </c>
      <c r="C43" s="9">
        <v>0</v>
      </c>
      <c r="D43" s="9">
        <v>840</v>
      </c>
      <c r="E43" s="8">
        <v>0</v>
      </c>
      <c r="F43" s="156">
        <f t="shared" si="0"/>
        <v>-100</v>
      </c>
      <c r="G43" s="7">
        <v>0</v>
      </c>
      <c r="H43" s="9">
        <v>0</v>
      </c>
      <c r="I43" s="9">
        <v>838</v>
      </c>
      <c r="J43" s="8">
        <v>0</v>
      </c>
      <c r="K43" s="156">
        <f t="shared" si="1"/>
        <v>-100</v>
      </c>
      <c r="L43" s="9">
        <v>0</v>
      </c>
      <c r="M43" s="9">
        <v>0</v>
      </c>
      <c r="N43" s="9">
        <v>0</v>
      </c>
      <c r="O43" s="8">
        <v>0</v>
      </c>
      <c r="P43" s="156" t="s">
        <v>352</v>
      </c>
      <c r="Q43" s="9">
        <f t="shared" si="4"/>
        <v>0</v>
      </c>
      <c r="R43" s="9">
        <f t="shared" si="5"/>
        <v>0</v>
      </c>
      <c r="S43" s="9">
        <f t="shared" si="6"/>
        <v>838</v>
      </c>
      <c r="T43" s="9">
        <f t="shared" si="7"/>
        <v>0</v>
      </c>
      <c r="U43" s="167">
        <f t="shared" si="3"/>
        <v>-100</v>
      </c>
    </row>
    <row r="44" spans="1:21" x14ac:dyDescent="0.2">
      <c r="A44" s="55" t="s">
        <v>112</v>
      </c>
      <c r="B44" s="7">
        <v>15</v>
      </c>
      <c r="C44" s="9">
        <v>0</v>
      </c>
      <c r="D44" s="9">
        <v>53</v>
      </c>
      <c r="E44" s="8">
        <v>178</v>
      </c>
      <c r="F44" s="156">
        <f t="shared" si="0"/>
        <v>235.84905660377359</v>
      </c>
      <c r="G44" s="7">
        <v>15</v>
      </c>
      <c r="H44" s="9">
        <v>0</v>
      </c>
      <c r="I44" s="9">
        <v>190</v>
      </c>
      <c r="J44" s="8">
        <v>178</v>
      </c>
      <c r="K44" s="156">
        <f t="shared" si="1"/>
        <v>-6.3157894736842106</v>
      </c>
      <c r="L44" s="9">
        <v>0</v>
      </c>
      <c r="M44" s="9">
        <v>0</v>
      </c>
      <c r="N44" s="9">
        <v>0</v>
      </c>
      <c r="O44" s="8">
        <v>0</v>
      </c>
      <c r="P44" s="156" t="s">
        <v>352</v>
      </c>
      <c r="Q44" s="9">
        <f t="shared" si="4"/>
        <v>15</v>
      </c>
      <c r="R44" s="9">
        <f t="shared" si="5"/>
        <v>0</v>
      </c>
      <c r="S44" s="9">
        <f t="shared" si="6"/>
        <v>190</v>
      </c>
      <c r="T44" s="9">
        <f t="shared" si="7"/>
        <v>178</v>
      </c>
      <c r="U44" s="167">
        <f t="shared" si="3"/>
        <v>-6.3157894736842106</v>
      </c>
    </row>
    <row r="45" spans="1:21" x14ac:dyDescent="0.2">
      <c r="A45" s="55" t="s">
        <v>113</v>
      </c>
      <c r="B45" s="7">
        <v>0</v>
      </c>
      <c r="C45" s="9">
        <v>0</v>
      </c>
      <c r="D45" s="9">
        <v>14</v>
      </c>
      <c r="E45" s="8">
        <v>1649</v>
      </c>
      <c r="F45" s="156">
        <f t="shared" si="0"/>
        <v>11678.571428571429</v>
      </c>
      <c r="G45" s="7">
        <v>22</v>
      </c>
      <c r="H45" s="9">
        <v>164</v>
      </c>
      <c r="I45" s="9">
        <v>160</v>
      </c>
      <c r="J45" s="8">
        <v>1401</v>
      </c>
      <c r="K45" s="156">
        <f t="shared" si="1"/>
        <v>775.625</v>
      </c>
      <c r="L45" s="9">
        <v>0</v>
      </c>
      <c r="M45" s="9">
        <v>0</v>
      </c>
      <c r="N45" s="9">
        <v>0</v>
      </c>
      <c r="O45" s="8">
        <v>0</v>
      </c>
      <c r="P45" s="156" t="s">
        <v>352</v>
      </c>
      <c r="Q45" s="9">
        <f t="shared" si="4"/>
        <v>22</v>
      </c>
      <c r="R45" s="9">
        <f t="shared" si="5"/>
        <v>164</v>
      </c>
      <c r="S45" s="9">
        <f t="shared" si="6"/>
        <v>160</v>
      </c>
      <c r="T45" s="9">
        <f t="shared" si="7"/>
        <v>1401</v>
      </c>
      <c r="U45" s="167">
        <f t="shared" si="3"/>
        <v>775.625</v>
      </c>
    </row>
    <row r="46" spans="1:21" x14ac:dyDescent="0.2">
      <c r="A46" s="54" t="s">
        <v>114</v>
      </c>
      <c r="B46" s="58">
        <v>15</v>
      </c>
      <c r="C46" s="59">
        <v>0</v>
      </c>
      <c r="D46" s="59">
        <v>907</v>
      </c>
      <c r="E46" s="60">
        <v>1827</v>
      </c>
      <c r="F46" s="157">
        <f t="shared" si="0"/>
        <v>101.43329658213891</v>
      </c>
      <c r="G46" s="58">
        <v>37</v>
      </c>
      <c r="H46" s="59">
        <v>164</v>
      </c>
      <c r="I46" s="59">
        <v>1188</v>
      </c>
      <c r="J46" s="60">
        <v>1579</v>
      </c>
      <c r="K46" s="157">
        <f t="shared" si="1"/>
        <v>32.91245791245791</v>
      </c>
      <c r="L46" s="59">
        <v>0</v>
      </c>
      <c r="M46" s="59">
        <v>0</v>
      </c>
      <c r="N46" s="59">
        <v>0</v>
      </c>
      <c r="O46" s="60">
        <v>0</v>
      </c>
      <c r="P46" s="157" t="s">
        <v>352</v>
      </c>
      <c r="Q46" s="59">
        <f t="shared" si="4"/>
        <v>37</v>
      </c>
      <c r="R46" s="59">
        <f t="shared" si="5"/>
        <v>164</v>
      </c>
      <c r="S46" s="59">
        <f t="shared" si="6"/>
        <v>1188</v>
      </c>
      <c r="T46" s="59">
        <f t="shared" si="7"/>
        <v>1579</v>
      </c>
      <c r="U46" s="168">
        <f t="shared" si="3"/>
        <v>32.91245791245791</v>
      </c>
    </row>
    <row r="47" spans="1:21" x14ac:dyDescent="0.2">
      <c r="A47" s="54" t="s">
        <v>115</v>
      </c>
      <c r="B47" s="61"/>
      <c r="C47" s="62"/>
      <c r="D47" s="62"/>
      <c r="E47" s="63"/>
      <c r="F47" s="158"/>
      <c r="G47" s="61"/>
      <c r="H47" s="62"/>
      <c r="I47" s="62"/>
      <c r="J47" s="63"/>
      <c r="K47" s="158"/>
      <c r="L47" s="62"/>
      <c r="M47" s="62"/>
      <c r="N47" s="62"/>
      <c r="O47" s="63"/>
      <c r="P47" s="158"/>
      <c r="Q47" s="62"/>
      <c r="R47" s="62"/>
      <c r="S47" s="62"/>
      <c r="T47" s="62"/>
      <c r="U47" s="169"/>
    </row>
    <row r="48" spans="1:21" x14ac:dyDescent="0.2">
      <c r="A48" s="54" t="s">
        <v>86</v>
      </c>
      <c r="B48" s="61"/>
      <c r="C48" s="62"/>
      <c r="D48" s="62"/>
      <c r="E48" s="63"/>
      <c r="F48" s="158"/>
      <c r="G48" s="61"/>
      <c r="H48" s="62"/>
      <c r="I48" s="62"/>
      <c r="J48" s="63"/>
      <c r="K48" s="158"/>
      <c r="L48" s="62"/>
      <c r="M48" s="62"/>
      <c r="N48" s="62"/>
      <c r="O48" s="63"/>
      <c r="P48" s="158"/>
      <c r="Q48" s="62"/>
      <c r="R48" s="62"/>
      <c r="S48" s="62"/>
      <c r="T48" s="62"/>
      <c r="U48" s="169"/>
    </row>
    <row r="49" spans="1:21" x14ac:dyDescent="0.2">
      <c r="A49" s="55" t="s">
        <v>116</v>
      </c>
      <c r="B49" s="7">
        <v>25</v>
      </c>
      <c r="C49" s="9">
        <v>0</v>
      </c>
      <c r="D49" s="9">
        <v>1352</v>
      </c>
      <c r="E49" s="8">
        <v>1115</v>
      </c>
      <c r="F49" s="156">
        <f t="shared" si="0"/>
        <v>-17.529585798816569</v>
      </c>
      <c r="G49" s="7">
        <v>262</v>
      </c>
      <c r="H49" s="9">
        <v>16</v>
      </c>
      <c r="I49" s="9">
        <v>1094</v>
      </c>
      <c r="J49" s="8">
        <v>1239</v>
      </c>
      <c r="K49" s="156">
        <f t="shared" si="1"/>
        <v>13.254113345521024</v>
      </c>
      <c r="L49" s="9">
        <v>0</v>
      </c>
      <c r="M49" s="9">
        <v>0</v>
      </c>
      <c r="N49" s="9">
        <v>0</v>
      </c>
      <c r="O49" s="8">
        <v>0</v>
      </c>
      <c r="P49" s="156" t="s">
        <v>352</v>
      </c>
      <c r="Q49" s="9">
        <f t="shared" si="4"/>
        <v>262</v>
      </c>
      <c r="R49" s="9">
        <f t="shared" si="5"/>
        <v>16</v>
      </c>
      <c r="S49" s="9">
        <f t="shared" si="6"/>
        <v>1094</v>
      </c>
      <c r="T49" s="9">
        <f t="shared" si="7"/>
        <v>1239</v>
      </c>
      <c r="U49" s="167">
        <f t="shared" si="3"/>
        <v>13.254113345521024</v>
      </c>
    </row>
    <row r="50" spans="1:21" x14ac:dyDescent="0.2">
      <c r="A50" s="54" t="s">
        <v>117</v>
      </c>
      <c r="B50" s="61"/>
      <c r="C50" s="62"/>
      <c r="D50" s="62"/>
      <c r="E50" s="63"/>
      <c r="F50" s="158"/>
      <c r="G50" s="61"/>
      <c r="H50" s="62"/>
      <c r="I50" s="62"/>
      <c r="J50" s="63"/>
      <c r="K50" s="158"/>
      <c r="L50" s="62"/>
      <c r="M50" s="62"/>
      <c r="N50" s="62"/>
      <c r="O50" s="63"/>
      <c r="P50" s="158"/>
      <c r="Q50" s="62"/>
      <c r="R50" s="62"/>
      <c r="S50" s="62"/>
      <c r="T50" s="62"/>
      <c r="U50" s="169"/>
    </row>
    <row r="51" spans="1:21" x14ac:dyDescent="0.2">
      <c r="A51" s="55" t="s">
        <v>118</v>
      </c>
      <c r="B51" s="7">
        <v>62</v>
      </c>
      <c r="C51" s="9">
        <v>6</v>
      </c>
      <c r="D51" s="9">
        <v>200</v>
      </c>
      <c r="E51" s="8">
        <v>436</v>
      </c>
      <c r="F51" s="156">
        <f t="shared" si="0"/>
        <v>118</v>
      </c>
      <c r="G51" s="7">
        <v>33</v>
      </c>
      <c r="H51" s="9">
        <v>1</v>
      </c>
      <c r="I51" s="9">
        <v>179</v>
      </c>
      <c r="J51" s="8">
        <v>409</v>
      </c>
      <c r="K51" s="156">
        <f t="shared" si="1"/>
        <v>128.49162011173186</v>
      </c>
      <c r="L51" s="9">
        <v>0</v>
      </c>
      <c r="M51" s="9">
        <v>0</v>
      </c>
      <c r="N51" s="9">
        <v>0</v>
      </c>
      <c r="O51" s="8">
        <v>0</v>
      </c>
      <c r="P51" s="156" t="s">
        <v>352</v>
      </c>
      <c r="Q51" s="9">
        <f t="shared" si="4"/>
        <v>33</v>
      </c>
      <c r="R51" s="9">
        <f t="shared" si="5"/>
        <v>1</v>
      </c>
      <c r="S51" s="9">
        <f t="shared" si="6"/>
        <v>179</v>
      </c>
      <c r="T51" s="9">
        <f t="shared" si="7"/>
        <v>409</v>
      </c>
      <c r="U51" s="167">
        <f t="shared" si="3"/>
        <v>128.49162011173186</v>
      </c>
    </row>
    <row r="52" spans="1:21" x14ac:dyDescent="0.2">
      <c r="A52" s="54" t="s">
        <v>119</v>
      </c>
      <c r="B52" s="58">
        <v>87</v>
      </c>
      <c r="C52" s="59">
        <v>6</v>
      </c>
      <c r="D52" s="59">
        <v>1552</v>
      </c>
      <c r="E52" s="60">
        <v>1551</v>
      </c>
      <c r="F52" s="157">
        <f t="shared" si="0"/>
        <v>-6.4432989690721643E-2</v>
      </c>
      <c r="G52" s="58">
        <v>295</v>
      </c>
      <c r="H52" s="59">
        <v>17</v>
      </c>
      <c r="I52" s="59">
        <v>1273</v>
      </c>
      <c r="J52" s="60">
        <v>1648</v>
      </c>
      <c r="K52" s="157">
        <f t="shared" si="1"/>
        <v>29.457973291437551</v>
      </c>
      <c r="L52" s="59">
        <v>0</v>
      </c>
      <c r="M52" s="59">
        <v>0</v>
      </c>
      <c r="N52" s="59">
        <v>0</v>
      </c>
      <c r="O52" s="60">
        <v>0</v>
      </c>
      <c r="P52" s="157" t="s">
        <v>352</v>
      </c>
      <c r="Q52" s="59">
        <f t="shared" si="4"/>
        <v>295</v>
      </c>
      <c r="R52" s="59">
        <f t="shared" si="5"/>
        <v>17</v>
      </c>
      <c r="S52" s="59">
        <f t="shared" si="6"/>
        <v>1273</v>
      </c>
      <c r="T52" s="59">
        <f t="shared" si="7"/>
        <v>1648</v>
      </c>
      <c r="U52" s="168">
        <f t="shared" si="3"/>
        <v>29.457973291437551</v>
      </c>
    </row>
    <row r="53" spans="1:21" x14ac:dyDescent="0.2">
      <c r="A53" s="54" t="s">
        <v>323</v>
      </c>
      <c r="B53" s="58">
        <f t="shared" ref="B53:O53" si="9">+B14+B26+B30+B40+B46+B52</f>
        <v>185423</v>
      </c>
      <c r="C53" s="59">
        <f t="shared" si="9"/>
        <v>155055</v>
      </c>
      <c r="D53" s="59">
        <f t="shared" si="9"/>
        <v>1178942</v>
      </c>
      <c r="E53" s="60">
        <f t="shared" si="9"/>
        <v>1308045</v>
      </c>
      <c r="F53" s="157">
        <f t="shared" si="0"/>
        <v>10.950750757882915</v>
      </c>
      <c r="G53" s="58">
        <f t="shared" si="9"/>
        <v>146864</v>
      </c>
      <c r="H53" s="59">
        <f t="shared" si="9"/>
        <v>112873</v>
      </c>
      <c r="I53" s="59">
        <f t="shared" si="9"/>
        <v>1028101</v>
      </c>
      <c r="J53" s="60">
        <f t="shared" si="9"/>
        <v>1029765</v>
      </c>
      <c r="K53" s="157">
        <f t="shared" si="1"/>
        <v>0.1618518024980036</v>
      </c>
      <c r="L53" s="59">
        <f t="shared" si="9"/>
        <v>36154</v>
      </c>
      <c r="M53" s="59">
        <f t="shared" si="9"/>
        <v>36850</v>
      </c>
      <c r="N53" s="59">
        <f t="shared" si="9"/>
        <v>190592</v>
      </c>
      <c r="O53" s="60">
        <f t="shared" si="9"/>
        <v>275728</v>
      </c>
      <c r="P53" s="157">
        <f t="shared" si="2"/>
        <v>44.669241101410343</v>
      </c>
      <c r="Q53" s="59">
        <f t="shared" si="4"/>
        <v>183018</v>
      </c>
      <c r="R53" s="59">
        <f t="shared" si="5"/>
        <v>149723</v>
      </c>
      <c r="S53" s="59">
        <f t="shared" si="6"/>
        <v>1218693</v>
      </c>
      <c r="T53" s="59">
        <f t="shared" si="7"/>
        <v>1305493</v>
      </c>
      <c r="U53" s="168">
        <f t="shared" si="3"/>
        <v>7.1223843904904678</v>
      </c>
    </row>
    <row r="54" spans="1:21" s="1" customFormat="1" x14ac:dyDescent="0.2">
      <c r="A54" s="77" t="s">
        <v>344</v>
      </c>
      <c r="B54" s="78"/>
      <c r="C54" s="79"/>
      <c r="D54" s="79"/>
      <c r="E54" s="80"/>
      <c r="F54" s="159"/>
      <c r="G54" s="78"/>
      <c r="H54" s="79"/>
      <c r="I54" s="79"/>
      <c r="J54" s="80"/>
      <c r="K54" s="159"/>
      <c r="L54" s="78"/>
      <c r="M54" s="79" t="s">
        <v>343</v>
      </c>
      <c r="N54" s="79"/>
      <c r="O54" s="80"/>
      <c r="P54" s="159"/>
      <c r="Q54" s="78"/>
      <c r="R54" s="79"/>
      <c r="S54" s="79"/>
      <c r="T54" s="79"/>
      <c r="U54" s="170"/>
    </row>
    <row r="55" spans="1:21" s="1" customFormat="1" x14ac:dyDescent="0.2">
      <c r="A55" s="94"/>
      <c r="B55" s="78"/>
      <c r="C55" s="79"/>
      <c r="D55" s="79"/>
      <c r="E55" s="80"/>
      <c r="F55" s="159"/>
      <c r="G55" s="78"/>
      <c r="H55" s="79"/>
      <c r="I55" s="79"/>
      <c r="J55" s="80"/>
      <c r="K55" s="159"/>
      <c r="L55" s="79"/>
      <c r="M55" s="79"/>
      <c r="N55" s="79"/>
      <c r="O55" s="80"/>
      <c r="P55" s="159"/>
      <c r="Q55" s="79"/>
      <c r="R55" s="79"/>
      <c r="S55" s="79"/>
      <c r="T55" s="79"/>
      <c r="U55" s="170"/>
    </row>
    <row r="56" spans="1:21" s="1" customFormat="1" x14ac:dyDescent="0.2">
      <c r="A56" s="95" t="s">
        <v>356</v>
      </c>
      <c r="B56" s="78"/>
      <c r="C56" s="79"/>
      <c r="D56" s="79"/>
      <c r="E56" s="80"/>
      <c r="F56" s="159"/>
      <c r="G56" s="78"/>
      <c r="H56" s="79"/>
      <c r="I56" s="79"/>
      <c r="J56" s="80"/>
      <c r="K56" s="159"/>
      <c r="L56" s="79"/>
      <c r="M56" s="79"/>
      <c r="N56" s="79"/>
      <c r="O56" s="80"/>
      <c r="P56" s="159"/>
      <c r="Q56" s="79"/>
      <c r="R56" s="79"/>
      <c r="S56" s="79"/>
      <c r="T56" s="79"/>
      <c r="U56" s="170"/>
    </row>
    <row r="57" spans="1:21" x14ac:dyDescent="0.2">
      <c r="A57" s="55" t="s">
        <v>31</v>
      </c>
      <c r="B57" s="7">
        <v>431</v>
      </c>
      <c r="C57" s="9" t="s">
        <v>314</v>
      </c>
      <c r="D57" s="9">
        <v>10566</v>
      </c>
      <c r="E57" s="8">
        <v>5595</v>
      </c>
      <c r="F57" s="156">
        <f t="shared" si="0"/>
        <v>-47.047132311186822</v>
      </c>
      <c r="G57" s="7">
        <v>281</v>
      </c>
      <c r="H57" s="9" t="s">
        <v>314</v>
      </c>
      <c r="I57" s="9">
        <v>8580</v>
      </c>
      <c r="J57" s="8">
        <v>2006</v>
      </c>
      <c r="K57" s="156">
        <f t="shared" si="1"/>
        <v>-76.620046620046622</v>
      </c>
      <c r="L57" s="9">
        <v>6</v>
      </c>
      <c r="M57" s="9" t="s">
        <v>314</v>
      </c>
      <c r="N57" s="9">
        <v>4742</v>
      </c>
      <c r="O57" s="8">
        <v>2640</v>
      </c>
      <c r="P57" s="156">
        <f t="shared" si="2"/>
        <v>-44.327288064107975</v>
      </c>
      <c r="Q57" s="9">
        <f t="shared" si="4"/>
        <v>287</v>
      </c>
      <c r="R57" s="9" t="s">
        <v>314</v>
      </c>
      <c r="S57" s="9">
        <f t="shared" si="6"/>
        <v>13322</v>
      </c>
      <c r="T57" s="9">
        <f t="shared" si="7"/>
        <v>4646</v>
      </c>
      <c r="U57" s="167">
        <f t="shared" si="3"/>
        <v>-65.12535655307012</v>
      </c>
    </row>
    <row r="58" spans="1:21" x14ac:dyDescent="0.2">
      <c r="A58" s="55" t="s">
        <v>32</v>
      </c>
      <c r="B58" s="7">
        <v>2043</v>
      </c>
      <c r="C58" s="9" t="s">
        <v>314</v>
      </c>
      <c r="D58" s="9">
        <v>27873</v>
      </c>
      <c r="E58" s="8">
        <v>0</v>
      </c>
      <c r="F58" s="156">
        <f t="shared" si="0"/>
        <v>-100</v>
      </c>
      <c r="G58" s="7">
        <v>0</v>
      </c>
      <c r="H58" s="9">
        <v>0</v>
      </c>
      <c r="I58" s="9">
        <v>0</v>
      </c>
      <c r="J58" s="8">
        <v>0</v>
      </c>
      <c r="K58" s="156" t="s">
        <v>352</v>
      </c>
      <c r="L58" s="9">
        <v>2805</v>
      </c>
      <c r="M58" s="9" t="s">
        <v>314</v>
      </c>
      <c r="N58" s="9">
        <v>28619</v>
      </c>
      <c r="O58" s="8" t="s">
        <v>314</v>
      </c>
      <c r="P58" s="156" t="s">
        <v>314</v>
      </c>
      <c r="Q58" s="9">
        <f t="shared" si="4"/>
        <v>2805</v>
      </c>
      <c r="R58" s="9" t="s">
        <v>314</v>
      </c>
      <c r="S58" s="9">
        <f t="shared" si="6"/>
        <v>28619</v>
      </c>
      <c r="T58" s="9" t="s">
        <v>314</v>
      </c>
      <c r="U58" s="167" t="s">
        <v>314</v>
      </c>
    </row>
    <row r="59" spans="1:21" x14ac:dyDescent="0.2">
      <c r="A59" s="55" t="s">
        <v>33</v>
      </c>
      <c r="B59" s="7">
        <v>8758</v>
      </c>
      <c r="C59" s="9">
        <v>10950</v>
      </c>
      <c r="D59" s="9">
        <v>48957</v>
      </c>
      <c r="E59" s="8">
        <v>70120</v>
      </c>
      <c r="F59" s="156">
        <f t="shared" si="0"/>
        <v>43.227730457340115</v>
      </c>
      <c r="G59" s="7">
        <v>7704</v>
      </c>
      <c r="H59" s="9">
        <v>7888</v>
      </c>
      <c r="I59" s="9">
        <v>47862</v>
      </c>
      <c r="J59" s="8">
        <v>56554</v>
      </c>
      <c r="K59" s="156">
        <f t="shared" si="1"/>
        <v>18.160544899920605</v>
      </c>
      <c r="L59" s="9">
        <v>635</v>
      </c>
      <c r="M59" s="9">
        <v>1069</v>
      </c>
      <c r="N59" s="9">
        <v>880</v>
      </c>
      <c r="O59" s="8">
        <v>12336</v>
      </c>
      <c r="P59" s="156">
        <f t="shared" si="2"/>
        <v>1301.8181818181818</v>
      </c>
      <c r="Q59" s="9">
        <f t="shared" si="4"/>
        <v>8339</v>
      </c>
      <c r="R59" s="9">
        <f t="shared" si="5"/>
        <v>8957</v>
      </c>
      <c r="S59" s="9">
        <f t="shared" si="6"/>
        <v>48742</v>
      </c>
      <c r="T59" s="9">
        <f t="shared" si="7"/>
        <v>68890</v>
      </c>
      <c r="U59" s="167">
        <f t="shared" si="3"/>
        <v>41.336014115136841</v>
      </c>
    </row>
    <row r="60" spans="1:21" x14ac:dyDescent="0.2">
      <c r="A60" s="55" t="s">
        <v>34</v>
      </c>
      <c r="B60" s="7">
        <v>40135</v>
      </c>
      <c r="C60" s="9">
        <v>26250</v>
      </c>
      <c r="D60" s="9">
        <v>219505</v>
      </c>
      <c r="E60" s="8">
        <v>236028</v>
      </c>
      <c r="F60" s="156">
        <f t="shared" si="0"/>
        <v>7.5273911755996448</v>
      </c>
      <c r="G60" s="7">
        <v>24391</v>
      </c>
      <c r="H60" s="9">
        <v>13296</v>
      </c>
      <c r="I60" s="9">
        <v>172702</v>
      </c>
      <c r="J60" s="8">
        <v>167781</v>
      </c>
      <c r="K60" s="156">
        <f t="shared" si="1"/>
        <v>-2.849416914685412</v>
      </c>
      <c r="L60" s="9">
        <v>13224</v>
      </c>
      <c r="M60" s="9">
        <v>10598</v>
      </c>
      <c r="N60" s="9">
        <v>54650</v>
      </c>
      <c r="O60" s="8">
        <v>68161</v>
      </c>
      <c r="P60" s="156">
        <f t="shared" si="2"/>
        <v>24.722781335773099</v>
      </c>
      <c r="Q60" s="9">
        <f t="shared" si="4"/>
        <v>37615</v>
      </c>
      <c r="R60" s="9">
        <f t="shared" si="5"/>
        <v>23894</v>
      </c>
      <c r="S60" s="9">
        <f t="shared" si="6"/>
        <v>227352</v>
      </c>
      <c r="T60" s="9">
        <f t="shared" si="7"/>
        <v>235942</v>
      </c>
      <c r="U60" s="167">
        <f t="shared" si="3"/>
        <v>3.7782821351912452</v>
      </c>
    </row>
    <row r="61" spans="1:21" x14ac:dyDescent="0.2">
      <c r="A61" s="55" t="s">
        <v>37</v>
      </c>
      <c r="B61" s="7">
        <v>0</v>
      </c>
      <c r="C61" s="9">
        <v>0</v>
      </c>
      <c r="D61" s="9">
        <v>143</v>
      </c>
      <c r="E61" s="8">
        <v>0</v>
      </c>
      <c r="F61" s="156">
        <f t="shared" si="0"/>
        <v>-100</v>
      </c>
      <c r="G61" s="7">
        <v>0</v>
      </c>
      <c r="H61" s="9">
        <v>7</v>
      </c>
      <c r="I61" s="9">
        <v>9</v>
      </c>
      <c r="J61" s="8">
        <v>29</v>
      </c>
      <c r="K61" s="156">
        <f t="shared" si="1"/>
        <v>222.22222222222223</v>
      </c>
      <c r="L61" s="9">
        <v>0</v>
      </c>
      <c r="M61" s="9">
        <v>0</v>
      </c>
      <c r="N61" s="9">
        <v>6</v>
      </c>
      <c r="O61" s="8">
        <v>2</v>
      </c>
      <c r="P61" s="156">
        <f t="shared" si="2"/>
        <v>-66.666666666666657</v>
      </c>
      <c r="Q61" s="9">
        <f t="shared" si="4"/>
        <v>0</v>
      </c>
      <c r="R61" s="9">
        <f t="shared" si="5"/>
        <v>7</v>
      </c>
      <c r="S61" s="9">
        <f t="shared" si="6"/>
        <v>15</v>
      </c>
      <c r="T61" s="9">
        <f t="shared" si="7"/>
        <v>31</v>
      </c>
      <c r="U61" s="167">
        <f t="shared" si="3"/>
        <v>106.66666666666667</v>
      </c>
    </row>
    <row r="62" spans="1:21" x14ac:dyDescent="0.2">
      <c r="A62" s="55" t="s">
        <v>38</v>
      </c>
      <c r="B62" s="7">
        <v>0</v>
      </c>
      <c r="C62" s="9">
        <v>0</v>
      </c>
      <c r="D62" s="9">
        <v>5</v>
      </c>
      <c r="E62" s="8">
        <v>0</v>
      </c>
      <c r="F62" s="156">
        <f t="shared" si="0"/>
        <v>-100</v>
      </c>
      <c r="G62" s="7">
        <v>0</v>
      </c>
      <c r="H62" s="9">
        <v>0</v>
      </c>
      <c r="I62" s="9">
        <v>1</v>
      </c>
      <c r="J62" s="8">
        <v>0</v>
      </c>
      <c r="K62" s="156">
        <f t="shared" si="1"/>
        <v>-100</v>
      </c>
      <c r="L62" s="9">
        <v>0</v>
      </c>
      <c r="M62" s="9">
        <v>0</v>
      </c>
      <c r="N62" s="9">
        <v>16</v>
      </c>
      <c r="O62" s="8">
        <v>0</v>
      </c>
      <c r="P62" s="156">
        <f t="shared" si="2"/>
        <v>-100</v>
      </c>
      <c r="Q62" s="9">
        <f t="shared" si="4"/>
        <v>0</v>
      </c>
      <c r="R62" s="9">
        <f t="shared" si="5"/>
        <v>0</v>
      </c>
      <c r="S62" s="9">
        <f t="shared" si="6"/>
        <v>17</v>
      </c>
      <c r="T62" s="9">
        <f t="shared" si="7"/>
        <v>0</v>
      </c>
      <c r="U62" s="167">
        <f t="shared" si="3"/>
        <v>-100</v>
      </c>
    </row>
    <row r="63" spans="1:21" x14ac:dyDescent="0.2">
      <c r="A63" s="55" t="s">
        <v>39</v>
      </c>
      <c r="B63" s="7">
        <v>114250</v>
      </c>
      <c r="C63" s="9">
        <v>107928</v>
      </c>
      <c r="D63" s="9">
        <v>692088</v>
      </c>
      <c r="E63" s="8">
        <v>791845</v>
      </c>
      <c r="F63" s="156">
        <f t="shared" si="0"/>
        <v>14.413918461236145</v>
      </c>
      <c r="G63" s="7">
        <v>103838</v>
      </c>
      <c r="H63" s="9">
        <v>86869</v>
      </c>
      <c r="I63" s="9">
        <v>641755</v>
      </c>
      <c r="J63" s="8">
        <v>641703</v>
      </c>
      <c r="K63" s="156">
        <f t="shared" si="1"/>
        <v>-8.1027806561694109E-3</v>
      </c>
      <c r="L63" s="9">
        <v>9110</v>
      </c>
      <c r="M63" s="9">
        <v>16783</v>
      </c>
      <c r="N63" s="9">
        <v>56263</v>
      </c>
      <c r="O63" s="8">
        <v>131490</v>
      </c>
      <c r="P63" s="156">
        <f t="shared" si="2"/>
        <v>133.70598794945167</v>
      </c>
      <c r="Q63" s="9">
        <f t="shared" si="4"/>
        <v>112948</v>
      </c>
      <c r="R63" s="9">
        <f t="shared" si="5"/>
        <v>103652</v>
      </c>
      <c r="S63" s="9">
        <f t="shared" si="6"/>
        <v>698018</v>
      </c>
      <c r="T63" s="9">
        <f t="shared" si="7"/>
        <v>773193</v>
      </c>
      <c r="U63" s="167">
        <f t="shared" si="3"/>
        <v>10.769779575884861</v>
      </c>
    </row>
    <row r="64" spans="1:21" x14ac:dyDescent="0.2">
      <c r="A64" s="55" t="s">
        <v>41</v>
      </c>
      <c r="B64" s="7">
        <v>7370</v>
      </c>
      <c r="C64" s="9">
        <v>2879</v>
      </c>
      <c r="D64" s="9">
        <v>22274</v>
      </c>
      <c r="E64" s="8">
        <v>23590</v>
      </c>
      <c r="F64" s="156">
        <f t="shared" si="0"/>
        <v>5.9082338152105596</v>
      </c>
      <c r="G64" s="7">
        <v>502</v>
      </c>
      <c r="H64" s="9">
        <v>227</v>
      </c>
      <c r="I64" s="9">
        <v>4851</v>
      </c>
      <c r="J64" s="8">
        <v>1493</v>
      </c>
      <c r="K64" s="156">
        <f t="shared" si="1"/>
        <v>-69.222840651412071</v>
      </c>
      <c r="L64" s="9">
        <v>7954</v>
      </c>
      <c r="M64" s="9">
        <v>3319</v>
      </c>
      <c r="N64" s="9">
        <v>17222</v>
      </c>
      <c r="O64" s="8">
        <v>22442</v>
      </c>
      <c r="P64" s="156">
        <f t="shared" si="2"/>
        <v>30.310068517013121</v>
      </c>
      <c r="Q64" s="9">
        <f t="shared" si="4"/>
        <v>8456</v>
      </c>
      <c r="R64" s="9">
        <f t="shared" si="5"/>
        <v>3546</v>
      </c>
      <c r="S64" s="9">
        <f t="shared" si="6"/>
        <v>22073</v>
      </c>
      <c r="T64" s="9">
        <f t="shared" si="7"/>
        <v>23935</v>
      </c>
      <c r="U64" s="167">
        <f t="shared" si="3"/>
        <v>8.4356453585828834</v>
      </c>
    </row>
    <row r="65" spans="1:21" x14ac:dyDescent="0.2">
      <c r="A65" s="55" t="s">
        <v>43</v>
      </c>
      <c r="B65" s="7">
        <v>5369</v>
      </c>
      <c r="C65" s="9">
        <v>2521</v>
      </c>
      <c r="D65" s="9">
        <v>26123</v>
      </c>
      <c r="E65" s="8">
        <v>26969</v>
      </c>
      <c r="F65" s="156">
        <f t="shared" si="0"/>
        <v>3.2385254373540553</v>
      </c>
      <c r="G65" s="7">
        <v>4335</v>
      </c>
      <c r="H65" s="9">
        <v>1056</v>
      </c>
      <c r="I65" s="9">
        <v>28984</v>
      </c>
      <c r="J65" s="8">
        <v>19806</v>
      </c>
      <c r="K65" s="156">
        <f t="shared" si="1"/>
        <v>-31.66574661882418</v>
      </c>
      <c r="L65" s="9">
        <v>736</v>
      </c>
      <c r="M65" s="9">
        <v>1567</v>
      </c>
      <c r="N65" s="9">
        <v>2353</v>
      </c>
      <c r="O65" s="8">
        <v>8495</v>
      </c>
      <c r="P65" s="156">
        <f t="shared" si="2"/>
        <v>261.02847428814277</v>
      </c>
      <c r="Q65" s="9">
        <f t="shared" si="4"/>
        <v>5071</v>
      </c>
      <c r="R65" s="9">
        <f t="shared" si="5"/>
        <v>2623</v>
      </c>
      <c r="S65" s="9">
        <f t="shared" si="6"/>
        <v>31337</v>
      </c>
      <c r="T65" s="9">
        <f t="shared" si="7"/>
        <v>28301</v>
      </c>
      <c r="U65" s="167">
        <f t="shared" si="3"/>
        <v>-9.6882279733222703</v>
      </c>
    </row>
    <row r="66" spans="1:21" x14ac:dyDescent="0.2">
      <c r="A66" s="55" t="s">
        <v>44</v>
      </c>
      <c r="B66" s="7">
        <v>916</v>
      </c>
      <c r="C66" s="9">
        <v>0</v>
      </c>
      <c r="D66" s="9">
        <v>7551</v>
      </c>
      <c r="E66" s="8">
        <v>6627</v>
      </c>
      <c r="F66" s="156">
        <f t="shared" si="0"/>
        <v>-12.236789829161701</v>
      </c>
      <c r="G66" s="7">
        <v>1299</v>
      </c>
      <c r="H66" s="9">
        <v>338</v>
      </c>
      <c r="I66" s="9">
        <v>7304</v>
      </c>
      <c r="J66" s="8">
        <v>6751</v>
      </c>
      <c r="K66" s="156">
        <f t="shared" si="1"/>
        <v>-7.5711938663745899</v>
      </c>
      <c r="L66" s="9">
        <v>0</v>
      </c>
      <c r="M66" s="9">
        <v>0</v>
      </c>
      <c r="N66" s="9">
        <v>12</v>
      </c>
      <c r="O66" s="8">
        <v>0</v>
      </c>
      <c r="P66" s="156">
        <f t="shared" si="2"/>
        <v>-100</v>
      </c>
      <c r="Q66" s="9">
        <f t="shared" si="4"/>
        <v>1299</v>
      </c>
      <c r="R66" s="9">
        <f t="shared" si="5"/>
        <v>338</v>
      </c>
      <c r="S66" s="9">
        <f t="shared" si="6"/>
        <v>7316</v>
      </c>
      <c r="T66" s="9">
        <f t="shared" si="7"/>
        <v>6751</v>
      </c>
      <c r="U66" s="167">
        <f t="shared" si="3"/>
        <v>-7.7227993439037732</v>
      </c>
    </row>
    <row r="67" spans="1:21" x14ac:dyDescent="0.2">
      <c r="A67" s="55" t="s">
        <v>340</v>
      </c>
      <c r="B67" s="7" t="s">
        <v>314</v>
      </c>
      <c r="C67" s="9" t="s">
        <v>314</v>
      </c>
      <c r="D67" s="9">
        <v>81250</v>
      </c>
      <c r="E67" s="8">
        <v>105695</v>
      </c>
      <c r="F67" s="156">
        <f t="shared" si="0"/>
        <v>30.086153846153845</v>
      </c>
      <c r="G67" s="7" t="s">
        <v>314</v>
      </c>
      <c r="H67" s="9" t="s">
        <v>314</v>
      </c>
      <c r="I67" s="9">
        <v>87170</v>
      </c>
      <c r="J67" s="8">
        <v>105226</v>
      </c>
      <c r="K67" s="156">
        <f t="shared" si="1"/>
        <v>20.713548239073077</v>
      </c>
      <c r="L67" s="9" t="s">
        <v>314</v>
      </c>
      <c r="M67" s="9" t="s">
        <v>314</v>
      </c>
      <c r="N67" s="9">
        <v>164</v>
      </c>
      <c r="O67" s="8">
        <v>366</v>
      </c>
      <c r="P67" s="156">
        <f t="shared" si="2"/>
        <v>123.17073170731707</v>
      </c>
      <c r="Q67" s="9" t="s">
        <v>314</v>
      </c>
      <c r="R67" s="9" t="s">
        <v>314</v>
      </c>
      <c r="S67" s="9">
        <f t="shared" si="6"/>
        <v>87334</v>
      </c>
      <c r="T67" s="9">
        <f t="shared" si="7"/>
        <v>105592</v>
      </c>
      <c r="U67" s="167">
        <f t="shared" si="3"/>
        <v>20.905947282845169</v>
      </c>
    </row>
    <row r="68" spans="1:21" x14ac:dyDescent="0.2">
      <c r="A68" s="55" t="s">
        <v>46</v>
      </c>
      <c r="B68" s="7">
        <v>459</v>
      </c>
      <c r="C68" s="9">
        <v>6</v>
      </c>
      <c r="D68" s="9">
        <v>2529</v>
      </c>
      <c r="E68" s="8">
        <v>673</v>
      </c>
      <c r="F68" s="156">
        <f t="shared" si="0"/>
        <v>-73.388691182285498</v>
      </c>
      <c r="G68" s="7">
        <v>2361</v>
      </c>
      <c r="H68" s="9">
        <v>2360</v>
      </c>
      <c r="I68" s="9">
        <v>16537</v>
      </c>
      <c r="J68" s="8">
        <v>18467</v>
      </c>
      <c r="K68" s="156">
        <f t="shared" si="1"/>
        <v>11.67079881477898</v>
      </c>
      <c r="L68" s="9">
        <v>0</v>
      </c>
      <c r="M68" s="9">
        <v>0</v>
      </c>
      <c r="N68" s="9">
        <v>0</v>
      </c>
      <c r="O68" s="8">
        <v>0</v>
      </c>
      <c r="P68" s="156" t="s">
        <v>352</v>
      </c>
      <c r="Q68" s="9">
        <f t="shared" si="4"/>
        <v>2361</v>
      </c>
      <c r="R68" s="9">
        <f t="shared" si="5"/>
        <v>2360</v>
      </c>
      <c r="S68" s="9">
        <f t="shared" si="6"/>
        <v>16537</v>
      </c>
      <c r="T68" s="9">
        <f t="shared" si="7"/>
        <v>18467</v>
      </c>
      <c r="U68" s="167">
        <f t="shared" si="3"/>
        <v>11.67079881477898</v>
      </c>
    </row>
    <row r="69" spans="1:21" x14ac:dyDescent="0.2">
      <c r="A69" s="55" t="s">
        <v>47</v>
      </c>
      <c r="B69" s="7">
        <v>5692</v>
      </c>
      <c r="C69" s="9">
        <v>4521</v>
      </c>
      <c r="D69" s="9">
        <v>40078</v>
      </c>
      <c r="E69" s="8">
        <v>40903</v>
      </c>
      <c r="F69" s="156">
        <f t="shared" si="0"/>
        <v>2.0584859523928341</v>
      </c>
      <c r="G69" s="7">
        <v>2153</v>
      </c>
      <c r="H69" s="9">
        <v>832</v>
      </c>
      <c r="I69" s="9">
        <v>12346</v>
      </c>
      <c r="J69" s="8">
        <v>9949</v>
      </c>
      <c r="K69" s="156">
        <f t="shared" si="1"/>
        <v>-19.415195204924672</v>
      </c>
      <c r="L69" s="9">
        <v>1684</v>
      </c>
      <c r="M69" s="9">
        <v>3514</v>
      </c>
      <c r="N69" s="9">
        <v>25665</v>
      </c>
      <c r="O69" s="8">
        <v>29796</v>
      </c>
      <c r="P69" s="156">
        <f t="shared" si="2"/>
        <v>16.095850379894799</v>
      </c>
      <c r="Q69" s="9">
        <f t="shared" si="4"/>
        <v>3837</v>
      </c>
      <c r="R69" s="9">
        <f t="shared" si="5"/>
        <v>4346</v>
      </c>
      <c r="S69" s="9">
        <f t="shared" si="6"/>
        <v>38011</v>
      </c>
      <c r="T69" s="9">
        <f t="shared" si="7"/>
        <v>39745</v>
      </c>
      <c r="U69" s="167">
        <f t="shared" si="3"/>
        <v>4.5618373628686433</v>
      </c>
    </row>
    <row r="70" spans="1:21" x14ac:dyDescent="0.2">
      <c r="A70" s="54" t="s">
        <v>68</v>
      </c>
      <c r="B70" s="58">
        <f>SUM(B57:B69)</f>
        <v>185423</v>
      </c>
      <c r="C70" s="59">
        <f t="shared" ref="C70:O70" si="10">SUM(C57:C69)</f>
        <v>155055</v>
      </c>
      <c r="D70" s="59">
        <f t="shared" si="10"/>
        <v>1178942</v>
      </c>
      <c r="E70" s="60">
        <f t="shared" si="10"/>
        <v>1308045</v>
      </c>
      <c r="F70" s="157">
        <f t="shared" si="0"/>
        <v>10.950750757882915</v>
      </c>
      <c r="G70" s="58">
        <f t="shared" si="10"/>
        <v>146864</v>
      </c>
      <c r="H70" s="59">
        <f t="shared" si="10"/>
        <v>112873</v>
      </c>
      <c r="I70" s="59">
        <f t="shared" si="10"/>
        <v>1028101</v>
      </c>
      <c r="J70" s="60">
        <f t="shared" si="10"/>
        <v>1029765</v>
      </c>
      <c r="K70" s="157">
        <f t="shared" si="1"/>
        <v>0.1618518024980036</v>
      </c>
      <c r="L70" s="59">
        <f t="shared" si="10"/>
        <v>36154</v>
      </c>
      <c r="M70" s="59">
        <f t="shared" si="10"/>
        <v>36850</v>
      </c>
      <c r="N70" s="59">
        <f t="shared" si="10"/>
        <v>190592</v>
      </c>
      <c r="O70" s="60">
        <f t="shared" si="10"/>
        <v>275728</v>
      </c>
      <c r="P70" s="157">
        <f t="shared" si="2"/>
        <v>44.669241101410343</v>
      </c>
      <c r="Q70" s="59">
        <f t="shared" si="4"/>
        <v>183018</v>
      </c>
      <c r="R70" s="59">
        <f t="shared" si="5"/>
        <v>149723</v>
      </c>
      <c r="S70" s="59">
        <f t="shared" si="6"/>
        <v>1218693</v>
      </c>
      <c r="T70" s="59">
        <f t="shared" si="7"/>
        <v>1305493</v>
      </c>
      <c r="U70" s="168">
        <f t="shared" si="3"/>
        <v>7.1223843904904678</v>
      </c>
    </row>
    <row r="71" spans="1:21" s="1" customFormat="1" x14ac:dyDescent="0.2">
      <c r="A71" s="94"/>
      <c r="B71" s="78"/>
      <c r="C71" s="79"/>
      <c r="D71" s="79"/>
      <c r="E71" s="80"/>
      <c r="F71" s="159"/>
      <c r="G71" s="78"/>
      <c r="H71" s="79"/>
      <c r="I71" s="79"/>
      <c r="J71" s="80"/>
      <c r="K71" s="159"/>
      <c r="L71" s="79"/>
      <c r="M71" s="79"/>
      <c r="N71" s="79"/>
      <c r="O71" s="80"/>
      <c r="P71" s="159"/>
      <c r="Q71" s="79"/>
      <c r="R71" s="79"/>
      <c r="S71" s="79"/>
      <c r="T71" s="79"/>
      <c r="U71" s="170"/>
    </row>
    <row r="72" spans="1:21" x14ac:dyDescent="0.2">
      <c r="A72" s="54" t="s">
        <v>69</v>
      </c>
      <c r="B72" s="61"/>
      <c r="C72" s="62"/>
      <c r="D72" s="62"/>
      <c r="E72" s="63"/>
      <c r="F72" s="158"/>
      <c r="G72" s="61"/>
      <c r="H72" s="62"/>
      <c r="I72" s="62"/>
      <c r="J72" s="63"/>
      <c r="K72" s="158"/>
      <c r="L72" s="62"/>
      <c r="M72" s="62"/>
      <c r="N72" s="62"/>
      <c r="O72" s="63"/>
      <c r="P72" s="158"/>
      <c r="Q72" s="62"/>
      <c r="R72" s="62"/>
      <c r="S72" s="62"/>
      <c r="T72" s="62"/>
      <c r="U72" s="169"/>
    </row>
    <row r="73" spans="1:21" x14ac:dyDescent="0.2">
      <c r="A73" s="54" t="s">
        <v>120</v>
      </c>
      <c r="B73" s="61"/>
      <c r="C73" s="62"/>
      <c r="D73" s="62"/>
      <c r="E73" s="63"/>
      <c r="F73" s="158"/>
      <c r="G73" s="61"/>
      <c r="H73" s="62"/>
      <c r="I73" s="62"/>
      <c r="J73" s="63"/>
      <c r="K73" s="158"/>
      <c r="L73" s="62"/>
      <c r="M73" s="62"/>
      <c r="N73" s="62"/>
      <c r="O73" s="63"/>
      <c r="P73" s="158"/>
      <c r="Q73" s="62"/>
      <c r="R73" s="62"/>
      <c r="S73" s="62"/>
      <c r="T73" s="62"/>
      <c r="U73" s="169"/>
    </row>
    <row r="74" spans="1:21" x14ac:dyDescent="0.2">
      <c r="A74" s="54" t="s">
        <v>121</v>
      </c>
      <c r="B74" s="61"/>
      <c r="C74" s="62"/>
      <c r="D74" s="62"/>
      <c r="E74" s="63"/>
      <c r="F74" s="158"/>
      <c r="G74" s="61"/>
      <c r="H74" s="62"/>
      <c r="I74" s="62"/>
      <c r="J74" s="63"/>
      <c r="K74" s="158"/>
      <c r="L74" s="62"/>
      <c r="M74" s="62"/>
      <c r="N74" s="62"/>
      <c r="O74" s="63"/>
      <c r="P74" s="158"/>
      <c r="Q74" s="62"/>
      <c r="R74" s="62"/>
      <c r="S74" s="62"/>
      <c r="T74" s="62"/>
      <c r="U74" s="169"/>
    </row>
    <row r="75" spans="1:21" x14ac:dyDescent="0.2">
      <c r="A75" s="55" t="s">
        <v>122</v>
      </c>
      <c r="B75" s="7">
        <v>6118</v>
      </c>
      <c r="C75" s="9" t="s">
        <v>314</v>
      </c>
      <c r="D75" s="9">
        <v>50046</v>
      </c>
      <c r="E75" s="8">
        <v>29795</v>
      </c>
      <c r="F75" s="156">
        <f t="shared" ref="F75:F138" si="11">(E75-D75)/D75*100</f>
        <v>-40.464772409383365</v>
      </c>
      <c r="G75" s="7">
        <v>934</v>
      </c>
      <c r="H75" s="9" t="s">
        <v>314</v>
      </c>
      <c r="I75" s="9">
        <v>17419</v>
      </c>
      <c r="J75" s="8">
        <v>9865</v>
      </c>
      <c r="K75" s="156">
        <f t="shared" ref="K75:K138" si="12">(J75-I75)/I75*100</f>
        <v>-43.36643894597853</v>
      </c>
      <c r="L75" s="9">
        <v>6986</v>
      </c>
      <c r="M75" s="9" t="s">
        <v>314</v>
      </c>
      <c r="N75" s="9">
        <v>35033</v>
      </c>
      <c r="O75" s="8">
        <v>15382</v>
      </c>
      <c r="P75" s="156">
        <f t="shared" ref="P75:P138" si="13">(O75-N75)/N75*100</f>
        <v>-56.09282676333742</v>
      </c>
      <c r="Q75" s="9">
        <f t="shared" si="4"/>
        <v>7920</v>
      </c>
      <c r="R75" s="9" t="s">
        <v>314</v>
      </c>
      <c r="S75" s="9">
        <f t="shared" si="6"/>
        <v>52452</v>
      </c>
      <c r="T75" s="9">
        <f t="shared" si="7"/>
        <v>25247</v>
      </c>
      <c r="U75" s="167">
        <f t="shared" ref="U75:U138" si="14">(T75-S75)/S75*100</f>
        <v>-51.866468390147183</v>
      </c>
    </row>
    <row r="76" spans="1:21" x14ac:dyDescent="0.2">
      <c r="A76" s="55" t="s">
        <v>123</v>
      </c>
      <c r="B76" s="7">
        <v>1049</v>
      </c>
      <c r="C76" s="9">
        <v>186</v>
      </c>
      <c r="D76" s="9">
        <v>6384</v>
      </c>
      <c r="E76" s="8">
        <v>5368</v>
      </c>
      <c r="F76" s="156">
        <f t="shared" si="11"/>
        <v>-15.914786967418545</v>
      </c>
      <c r="G76" s="7">
        <v>930</v>
      </c>
      <c r="H76" s="9">
        <v>85</v>
      </c>
      <c r="I76" s="9">
        <v>6346</v>
      </c>
      <c r="J76" s="8">
        <v>4852</v>
      </c>
      <c r="K76" s="156">
        <f t="shared" si="12"/>
        <v>-23.542388906397733</v>
      </c>
      <c r="L76" s="9">
        <v>72</v>
      </c>
      <c r="M76" s="9">
        <v>84</v>
      </c>
      <c r="N76" s="9">
        <v>218</v>
      </c>
      <c r="O76" s="8">
        <v>735</v>
      </c>
      <c r="P76" s="156">
        <f t="shared" si="13"/>
        <v>237.15596330275227</v>
      </c>
      <c r="Q76" s="9">
        <f t="shared" ref="Q76:Q139" si="15">G76+L76</f>
        <v>1002</v>
      </c>
      <c r="R76" s="9">
        <f t="shared" ref="R76:R139" si="16">H76+M76</f>
        <v>169</v>
      </c>
      <c r="S76" s="9">
        <f t="shared" ref="S76:S139" si="17">I76+N76</f>
        <v>6564</v>
      </c>
      <c r="T76" s="9">
        <f t="shared" ref="T76:T139" si="18">J76+O76</f>
        <v>5587</v>
      </c>
      <c r="U76" s="167">
        <f t="shared" si="14"/>
        <v>-14.884216940889702</v>
      </c>
    </row>
    <row r="77" spans="1:21" x14ac:dyDescent="0.2">
      <c r="A77" s="55" t="s">
        <v>124</v>
      </c>
      <c r="B77" s="7">
        <v>14243</v>
      </c>
      <c r="C77" s="9">
        <v>12478</v>
      </c>
      <c r="D77" s="9">
        <v>62605</v>
      </c>
      <c r="E77" s="8">
        <v>80522</v>
      </c>
      <c r="F77" s="156">
        <f t="shared" si="11"/>
        <v>28.619119878603943</v>
      </c>
      <c r="G77" s="7">
        <v>12313</v>
      </c>
      <c r="H77" s="9">
        <v>10360</v>
      </c>
      <c r="I77" s="9">
        <v>59247</v>
      </c>
      <c r="J77" s="8">
        <v>74282</v>
      </c>
      <c r="K77" s="156">
        <f t="shared" si="12"/>
        <v>25.376812328050363</v>
      </c>
      <c r="L77" s="9">
        <v>479</v>
      </c>
      <c r="M77" s="9">
        <v>765</v>
      </c>
      <c r="N77" s="9">
        <v>3377</v>
      </c>
      <c r="O77" s="8">
        <v>5668</v>
      </c>
      <c r="P77" s="156">
        <f t="shared" si="13"/>
        <v>67.841279241930707</v>
      </c>
      <c r="Q77" s="9">
        <f t="shared" si="15"/>
        <v>12792</v>
      </c>
      <c r="R77" s="9">
        <f t="shared" si="16"/>
        <v>11125</v>
      </c>
      <c r="S77" s="9">
        <f t="shared" si="17"/>
        <v>62624</v>
      </c>
      <c r="T77" s="9">
        <f t="shared" si="18"/>
        <v>79950</v>
      </c>
      <c r="U77" s="167">
        <f t="shared" si="14"/>
        <v>27.666709248850278</v>
      </c>
    </row>
    <row r="78" spans="1:21" x14ac:dyDescent="0.2">
      <c r="A78" s="55" t="s">
        <v>125</v>
      </c>
      <c r="B78" s="7">
        <v>9683</v>
      </c>
      <c r="C78" s="9">
        <v>4938</v>
      </c>
      <c r="D78" s="9">
        <v>43953</v>
      </c>
      <c r="E78" s="8">
        <v>65852</v>
      </c>
      <c r="F78" s="156">
        <f t="shared" si="11"/>
        <v>49.823675289513794</v>
      </c>
      <c r="G78" s="7">
        <v>5959</v>
      </c>
      <c r="H78" s="9">
        <v>3578</v>
      </c>
      <c r="I78" s="9">
        <v>38363</v>
      </c>
      <c r="J78" s="8">
        <v>53935</v>
      </c>
      <c r="K78" s="156">
        <f t="shared" si="12"/>
        <v>40.591194640669393</v>
      </c>
      <c r="L78" s="9">
        <v>1668</v>
      </c>
      <c r="M78" s="9">
        <v>1035</v>
      </c>
      <c r="N78" s="9">
        <v>3154</v>
      </c>
      <c r="O78" s="8">
        <v>12273</v>
      </c>
      <c r="P78" s="156">
        <f t="shared" si="13"/>
        <v>289.12492073557388</v>
      </c>
      <c r="Q78" s="9">
        <f t="shared" si="15"/>
        <v>7627</v>
      </c>
      <c r="R78" s="9">
        <f t="shared" si="16"/>
        <v>4613</v>
      </c>
      <c r="S78" s="9">
        <f t="shared" si="17"/>
        <v>41517</v>
      </c>
      <c r="T78" s="9">
        <f t="shared" si="18"/>
        <v>66208</v>
      </c>
      <c r="U78" s="167">
        <f t="shared" si="14"/>
        <v>59.472023508442327</v>
      </c>
    </row>
    <row r="79" spans="1:21" x14ac:dyDescent="0.2">
      <c r="A79" s="55" t="s">
        <v>126</v>
      </c>
      <c r="B79" s="7">
        <v>11773</v>
      </c>
      <c r="C79" s="9">
        <v>6388</v>
      </c>
      <c r="D79" s="9">
        <v>70992</v>
      </c>
      <c r="E79" s="8">
        <v>107583</v>
      </c>
      <c r="F79" s="156">
        <f t="shared" si="11"/>
        <v>51.542427315753891</v>
      </c>
      <c r="G79" s="7">
        <v>11713</v>
      </c>
      <c r="H79" s="9">
        <v>11712</v>
      </c>
      <c r="I79" s="9">
        <v>70495</v>
      </c>
      <c r="J79" s="8">
        <v>105349</v>
      </c>
      <c r="K79" s="156">
        <f t="shared" si="12"/>
        <v>49.441804383289593</v>
      </c>
      <c r="L79" s="9">
        <v>543</v>
      </c>
      <c r="M79" s="9">
        <v>725</v>
      </c>
      <c r="N79" s="9">
        <v>3564</v>
      </c>
      <c r="O79" s="8">
        <v>4947</v>
      </c>
      <c r="P79" s="156">
        <f t="shared" si="13"/>
        <v>38.804713804713806</v>
      </c>
      <c r="Q79" s="9">
        <f t="shared" si="15"/>
        <v>12256</v>
      </c>
      <c r="R79" s="9">
        <f t="shared" si="16"/>
        <v>12437</v>
      </c>
      <c r="S79" s="9">
        <f t="shared" si="17"/>
        <v>74059</v>
      </c>
      <c r="T79" s="9">
        <f t="shared" si="18"/>
        <v>110296</v>
      </c>
      <c r="U79" s="167">
        <f t="shared" si="14"/>
        <v>48.929907236122553</v>
      </c>
    </row>
    <row r="80" spans="1:21" x14ac:dyDescent="0.2">
      <c r="A80" s="76" t="s">
        <v>342</v>
      </c>
      <c r="B80" s="7">
        <v>14880</v>
      </c>
      <c r="C80" s="9">
        <v>14693</v>
      </c>
      <c r="D80" s="9">
        <v>71430</v>
      </c>
      <c r="E80" s="8">
        <v>129719</v>
      </c>
      <c r="F80" s="156">
        <f t="shared" si="11"/>
        <v>81.602967940641193</v>
      </c>
      <c r="G80" s="7">
        <v>12251</v>
      </c>
      <c r="H80" s="9">
        <v>9531</v>
      </c>
      <c r="I80" s="9">
        <v>63932</v>
      </c>
      <c r="J80" s="8">
        <v>82480</v>
      </c>
      <c r="K80" s="156">
        <f t="shared" si="12"/>
        <v>29.012075330038169</v>
      </c>
      <c r="L80" s="9">
        <v>315</v>
      </c>
      <c r="M80" s="9">
        <v>3963</v>
      </c>
      <c r="N80" s="9">
        <v>1071</v>
      </c>
      <c r="O80" s="8">
        <v>29127</v>
      </c>
      <c r="P80" s="156">
        <f t="shared" si="13"/>
        <v>2619.6078431372548</v>
      </c>
      <c r="Q80" s="9">
        <f t="shared" si="15"/>
        <v>12566</v>
      </c>
      <c r="R80" s="9">
        <f t="shared" si="16"/>
        <v>13494</v>
      </c>
      <c r="S80" s="9">
        <f t="shared" si="17"/>
        <v>65003</v>
      </c>
      <c r="T80" s="9">
        <f t="shared" si="18"/>
        <v>111607</v>
      </c>
      <c r="U80" s="167">
        <f t="shared" si="14"/>
        <v>71.695152531421627</v>
      </c>
    </row>
    <row r="81" spans="1:21" x14ac:dyDescent="0.2">
      <c r="A81" s="55" t="s">
        <v>127</v>
      </c>
      <c r="B81" s="7">
        <v>2078</v>
      </c>
      <c r="C81" s="9">
        <v>4005</v>
      </c>
      <c r="D81" s="9">
        <v>2451</v>
      </c>
      <c r="E81" s="8">
        <v>31967</v>
      </c>
      <c r="F81" s="156">
        <f t="shared" si="11"/>
        <v>1204.2431660546715</v>
      </c>
      <c r="G81" s="7">
        <v>560</v>
      </c>
      <c r="H81" s="9">
        <v>2653</v>
      </c>
      <c r="I81" s="9">
        <v>897</v>
      </c>
      <c r="J81" s="8">
        <v>25166</v>
      </c>
      <c r="K81" s="156">
        <f t="shared" si="12"/>
        <v>2705.5741360089187</v>
      </c>
      <c r="L81" s="9">
        <v>95</v>
      </c>
      <c r="M81" s="9">
        <v>665</v>
      </c>
      <c r="N81" s="9">
        <v>406</v>
      </c>
      <c r="O81" s="8">
        <v>5876</v>
      </c>
      <c r="P81" s="156">
        <f t="shared" si="13"/>
        <v>1347.2906403940885</v>
      </c>
      <c r="Q81" s="9">
        <f t="shared" si="15"/>
        <v>655</v>
      </c>
      <c r="R81" s="9">
        <f t="shared" si="16"/>
        <v>3318</v>
      </c>
      <c r="S81" s="9">
        <f t="shared" si="17"/>
        <v>1303</v>
      </c>
      <c r="T81" s="9">
        <f t="shared" si="18"/>
        <v>31042</v>
      </c>
      <c r="U81" s="167">
        <f t="shared" si="14"/>
        <v>2282.3484267075978</v>
      </c>
    </row>
    <row r="82" spans="1:21" x14ac:dyDescent="0.2">
      <c r="A82" s="55" t="s">
        <v>128</v>
      </c>
      <c r="B82" s="7">
        <v>5511</v>
      </c>
      <c r="C82" s="9">
        <v>5809</v>
      </c>
      <c r="D82" s="9">
        <v>28442</v>
      </c>
      <c r="E82" s="8">
        <v>51393</v>
      </c>
      <c r="F82" s="156">
        <f t="shared" si="11"/>
        <v>80.694044019407912</v>
      </c>
      <c r="G82" s="7">
        <v>4971</v>
      </c>
      <c r="H82" s="9">
        <v>5018</v>
      </c>
      <c r="I82" s="9">
        <v>29188</v>
      </c>
      <c r="J82" s="8">
        <v>42519</v>
      </c>
      <c r="K82" s="156">
        <f t="shared" si="12"/>
        <v>45.672879265451556</v>
      </c>
      <c r="L82" s="9">
        <v>756</v>
      </c>
      <c r="M82" s="9">
        <v>1103</v>
      </c>
      <c r="N82" s="9">
        <v>3480</v>
      </c>
      <c r="O82" s="8">
        <v>9864</v>
      </c>
      <c r="P82" s="156">
        <f t="shared" si="13"/>
        <v>183.44827586206895</v>
      </c>
      <c r="Q82" s="9">
        <f t="shared" si="15"/>
        <v>5727</v>
      </c>
      <c r="R82" s="9">
        <f t="shared" si="16"/>
        <v>6121</v>
      </c>
      <c r="S82" s="9">
        <f t="shared" si="17"/>
        <v>32668</v>
      </c>
      <c r="T82" s="9">
        <f t="shared" si="18"/>
        <v>52383</v>
      </c>
      <c r="U82" s="167">
        <f t="shared" si="14"/>
        <v>60.349577568262525</v>
      </c>
    </row>
    <row r="83" spans="1:21" x14ac:dyDescent="0.2">
      <c r="A83" s="55" t="s">
        <v>346</v>
      </c>
      <c r="B83" s="7" t="s">
        <v>314</v>
      </c>
      <c r="C83" s="9" t="s">
        <v>314</v>
      </c>
      <c r="D83" s="9">
        <v>37726</v>
      </c>
      <c r="E83" s="8">
        <v>104813</v>
      </c>
      <c r="F83" s="156">
        <f t="shared" si="11"/>
        <v>177.82696283730053</v>
      </c>
      <c r="G83" s="7" t="s">
        <v>314</v>
      </c>
      <c r="H83" s="9" t="s">
        <v>314</v>
      </c>
      <c r="I83" s="9">
        <v>38919</v>
      </c>
      <c r="J83" s="8">
        <v>106311</v>
      </c>
      <c r="K83" s="156">
        <f t="shared" si="12"/>
        <v>173.15963925075155</v>
      </c>
      <c r="L83" s="9" t="s">
        <v>314</v>
      </c>
      <c r="M83" s="9" t="s">
        <v>314</v>
      </c>
      <c r="N83" s="9">
        <v>21</v>
      </c>
      <c r="O83" s="8">
        <v>827</v>
      </c>
      <c r="P83" s="156">
        <f t="shared" si="13"/>
        <v>3838.0952380952381</v>
      </c>
      <c r="Q83" s="9" t="s">
        <v>314</v>
      </c>
      <c r="R83" s="9" t="s">
        <v>314</v>
      </c>
      <c r="S83" s="9">
        <f t="shared" si="17"/>
        <v>38940</v>
      </c>
      <c r="T83" s="9">
        <f t="shared" si="18"/>
        <v>107138</v>
      </c>
      <c r="U83" s="167">
        <f t="shared" si="14"/>
        <v>175.13610683102206</v>
      </c>
    </row>
    <row r="84" spans="1:21" x14ac:dyDescent="0.2">
      <c r="A84" s="55" t="s">
        <v>129</v>
      </c>
      <c r="B84" s="7">
        <v>0</v>
      </c>
      <c r="C84" s="9">
        <v>0</v>
      </c>
      <c r="D84" s="9">
        <v>0</v>
      </c>
      <c r="E84" s="8">
        <v>0</v>
      </c>
      <c r="F84" s="156" t="s">
        <v>352</v>
      </c>
      <c r="G84" s="7">
        <v>1762</v>
      </c>
      <c r="H84" s="9">
        <v>2634</v>
      </c>
      <c r="I84" s="9">
        <v>7600</v>
      </c>
      <c r="J84" s="8">
        <v>18574</v>
      </c>
      <c r="K84" s="156">
        <f t="shared" si="12"/>
        <v>144.39473684210526</v>
      </c>
      <c r="L84" s="9">
        <v>0</v>
      </c>
      <c r="M84" s="9">
        <v>0</v>
      </c>
      <c r="N84" s="9">
        <v>0</v>
      </c>
      <c r="O84" s="8">
        <v>0</v>
      </c>
      <c r="P84" s="156" t="s">
        <v>352</v>
      </c>
      <c r="Q84" s="9">
        <f t="shared" si="15"/>
        <v>1762</v>
      </c>
      <c r="R84" s="9">
        <f t="shared" si="16"/>
        <v>2634</v>
      </c>
      <c r="S84" s="9">
        <f t="shared" si="17"/>
        <v>7600</v>
      </c>
      <c r="T84" s="9">
        <f t="shared" si="18"/>
        <v>18574</v>
      </c>
      <c r="U84" s="167">
        <f t="shared" si="14"/>
        <v>144.39473684210526</v>
      </c>
    </row>
    <row r="85" spans="1:21" x14ac:dyDescent="0.2">
      <c r="A85" s="54" t="s">
        <v>130</v>
      </c>
      <c r="B85" s="58">
        <f>SUM(B75:B84)</f>
        <v>65335</v>
      </c>
      <c r="C85" s="59">
        <f t="shared" ref="C85:O85" si="19">SUM(C75:C84)</f>
        <v>48497</v>
      </c>
      <c r="D85" s="59">
        <f t="shared" si="19"/>
        <v>374029</v>
      </c>
      <c r="E85" s="60">
        <f t="shared" si="19"/>
        <v>607012</v>
      </c>
      <c r="F85" s="157">
        <f t="shared" si="11"/>
        <v>62.290089805870664</v>
      </c>
      <c r="G85" s="58">
        <f t="shared" si="19"/>
        <v>51393</v>
      </c>
      <c r="H85" s="59">
        <f t="shared" si="19"/>
        <v>45571</v>
      </c>
      <c r="I85" s="59">
        <f t="shared" si="19"/>
        <v>332406</v>
      </c>
      <c r="J85" s="60">
        <f t="shared" si="19"/>
        <v>523333</v>
      </c>
      <c r="K85" s="157">
        <f t="shared" si="12"/>
        <v>57.437892216145315</v>
      </c>
      <c r="L85" s="59">
        <f t="shared" si="19"/>
        <v>10914</v>
      </c>
      <c r="M85" s="59">
        <f t="shared" si="19"/>
        <v>8340</v>
      </c>
      <c r="N85" s="59">
        <f t="shared" si="19"/>
        <v>50324</v>
      </c>
      <c r="O85" s="60">
        <f t="shared" si="19"/>
        <v>84699</v>
      </c>
      <c r="P85" s="157">
        <f t="shared" si="13"/>
        <v>68.307368253715921</v>
      </c>
      <c r="Q85" s="59">
        <f t="shared" si="15"/>
        <v>62307</v>
      </c>
      <c r="R85" s="59">
        <f t="shared" si="16"/>
        <v>53911</v>
      </c>
      <c r="S85" s="59">
        <f t="shared" si="17"/>
        <v>382730</v>
      </c>
      <c r="T85" s="59">
        <f t="shared" si="18"/>
        <v>608032</v>
      </c>
      <c r="U85" s="168">
        <f t="shared" si="14"/>
        <v>58.867086457816221</v>
      </c>
    </row>
    <row r="86" spans="1:21" x14ac:dyDescent="0.2">
      <c r="A86" s="54" t="s">
        <v>131</v>
      </c>
      <c r="B86" s="61"/>
      <c r="C86" s="62"/>
      <c r="D86" s="62"/>
      <c r="E86" s="63"/>
      <c r="F86" s="158"/>
      <c r="G86" s="61"/>
      <c r="H86" s="62"/>
      <c r="I86" s="62"/>
      <c r="J86" s="63"/>
      <c r="K86" s="158"/>
      <c r="L86" s="62"/>
      <c r="M86" s="62"/>
      <c r="N86" s="62"/>
      <c r="O86" s="63"/>
      <c r="P86" s="158"/>
      <c r="Q86" s="62"/>
      <c r="R86" s="62"/>
      <c r="S86" s="62"/>
      <c r="T86" s="62"/>
      <c r="U86" s="169"/>
    </row>
    <row r="87" spans="1:21" x14ac:dyDescent="0.2">
      <c r="A87" s="55" t="s">
        <v>132</v>
      </c>
      <c r="B87" s="7">
        <v>0</v>
      </c>
      <c r="C87" s="9">
        <v>78</v>
      </c>
      <c r="D87" s="9">
        <v>0</v>
      </c>
      <c r="E87" s="8">
        <v>249</v>
      </c>
      <c r="F87" s="156" t="s">
        <v>352</v>
      </c>
      <c r="G87" s="7">
        <v>0</v>
      </c>
      <c r="H87" s="9">
        <v>68</v>
      </c>
      <c r="I87" s="9">
        <v>0</v>
      </c>
      <c r="J87" s="8">
        <v>190</v>
      </c>
      <c r="K87" s="156" t="s">
        <v>352</v>
      </c>
      <c r="L87" s="9">
        <v>0</v>
      </c>
      <c r="M87" s="9">
        <v>0</v>
      </c>
      <c r="N87" s="9">
        <v>0</v>
      </c>
      <c r="O87" s="8">
        <v>0</v>
      </c>
      <c r="P87" s="156" t="s">
        <v>352</v>
      </c>
      <c r="Q87" s="9">
        <f t="shared" si="15"/>
        <v>0</v>
      </c>
      <c r="R87" s="9">
        <f t="shared" si="16"/>
        <v>68</v>
      </c>
      <c r="S87" s="9">
        <f t="shared" si="17"/>
        <v>0</v>
      </c>
      <c r="T87" s="9">
        <f t="shared" si="18"/>
        <v>190</v>
      </c>
      <c r="U87" s="167" t="s">
        <v>352</v>
      </c>
    </row>
    <row r="88" spans="1:21" x14ac:dyDescent="0.2">
      <c r="A88" s="55" t="s">
        <v>133</v>
      </c>
      <c r="B88" s="7">
        <v>16700</v>
      </c>
      <c r="C88" s="9">
        <v>12234</v>
      </c>
      <c r="D88" s="9">
        <v>98151</v>
      </c>
      <c r="E88" s="8">
        <v>111592</v>
      </c>
      <c r="F88" s="156">
        <f>(E88-D88)/D88*100</f>
        <v>13.694205866471048</v>
      </c>
      <c r="G88" s="7">
        <v>10592</v>
      </c>
      <c r="H88" s="9">
        <v>7609</v>
      </c>
      <c r="I88" s="9">
        <v>82683</v>
      </c>
      <c r="J88" s="8">
        <v>88085</v>
      </c>
      <c r="K88" s="156">
        <f t="shared" si="12"/>
        <v>6.5333865486254732</v>
      </c>
      <c r="L88" s="9">
        <v>5647</v>
      </c>
      <c r="M88" s="9">
        <v>4649</v>
      </c>
      <c r="N88" s="9">
        <v>15994</v>
      </c>
      <c r="O88" s="8">
        <v>24489</v>
      </c>
      <c r="P88" s="156">
        <f t="shared" si="13"/>
        <v>53.113667625359504</v>
      </c>
      <c r="Q88" s="9">
        <f t="shared" si="15"/>
        <v>16239</v>
      </c>
      <c r="R88" s="9">
        <f t="shared" si="16"/>
        <v>12258</v>
      </c>
      <c r="S88" s="9">
        <f t="shared" si="17"/>
        <v>98677</v>
      </c>
      <c r="T88" s="9">
        <f t="shared" si="18"/>
        <v>112574</v>
      </c>
      <c r="U88" s="167">
        <f t="shared" si="14"/>
        <v>14.083322354753388</v>
      </c>
    </row>
    <row r="89" spans="1:21" x14ac:dyDescent="0.2">
      <c r="A89" s="55" t="s">
        <v>134</v>
      </c>
      <c r="B89" s="7">
        <v>10668</v>
      </c>
      <c r="C89" s="9">
        <v>8812</v>
      </c>
      <c r="D89" s="9">
        <v>84229</v>
      </c>
      <c r="E89" s="8">
        <v>93203</v>
      </c>
      <c r="F89" s="156">
        <f t="shared" si="11"/>
        <v>10.654287715632384</v>
      </c>
      <c r="G89" s="7">
        <v>5608</v>
      </c>
      <c r="H89" s="9">
        <v>4012</v>
      </c>
      <c r="I89" s="9">
        <v>60442</v>
      </c>
      <c r="J89" s="8">
        <v>69456</v>
      </c>
      <c r="K89" s="156">
        <f t="shared" si="12"/>
        <v>14.913470765361833</v>
      </c>
      <c r="L89" s="9">
        <v>2889</v>
      </c>
      <c r="M89" s="9">
        <v>2568</v>
      </c>
      <c r="N89" s="9">
        <v>25384</v>
      </c>
      <c r="O89" s="8">
        <v>22068</v>
      </c>
      <c r="P89" s="156">
        <f t="shared" si="13"/>
        <v>-13.063346990230066</v>
      </c>
      <c r="Q89" s="9">
        <f t="shared" si="15"/>
        <v>8497</v>
      </c>
      <c r="R89" s="9">
        <f t="shared" si="16"/>
        <v>6580</v>
      </c>
      <c r="S89" s="9">
        <f t="shared" si="17"/>
        <v>85826</v>
      </c>
      <c r="T89" s="9">
        <f t="shared" si="18"/>
        <v>91524</v>
      </c>
      <c r="U89" s="167">
        <f t="shared" si="14"/>
        <v>6.6390138186563519</v>
      </c>
    </row>
    <row r="90" spans="1:21" x14ac:dyDescent="0.2">
      <c r="A90" s="55" t="s">
        <v>333</v>
      </c>
      <c r="B90" s="7">
        <v>10047</v>
      </c>
      <c r="C90" s="9">
        <v>13324</v>
      </c>
      <c r="D90" s="9">
        <v>71164</v>
      </c>
      <c r="E90" s="8">
        <v>107269</v>
      </c>
      <c r="F90" s="156">
        <f t="shared" si="11"/>
        <v>50.734922151649705</v>
      </c>
      <c r="G90" s="7">
        <v>10362</v>
      </c>
      <c r="H90" s="9">
        <v>13361</v>
      </c>
      <c r="I90" s="9">
        <v>71593</v>
      </c>
      <c r="J90" s="8">
        <v>100535</v>
      </c>
      <c r="K90" s="156">
        <f t="shared" si="12"/>
        <v>40.425739946642828</v>
      </c>
      <c r="L90" s="9">
        <v>382</v>
      </c>
      <c r="M90" s="9">
        <v>1203</v>
      </c>
      <c r="N90" s="9">
        <v>2203</v>
      </c>
      <c r="O90" s="8">
        <v>6409</v>
      </c>
      <c r="P90" s="156">
        <f t="shared" si="13"/>
        <v>190.92147072174308</v>
      </c>
      <c r="Q90" s="9">
        <f t="shared" si="15"/>
        <v>10744</v>
      </c>
      <c r="R90" s="9">
        <f t="shared" si="16"/>
        <v>14564</v>
      </c>
      <c r="S90" s="9">
        <f t="shared" si="17"/>
        <v>73796</v>
      </c>
      <c r="T90" s="9">
        <f t="shared" si="18"/>
        <v>106944</v>
      </c>
      <c r="U90" s="167">
        <f t="shared" si="14"/>
        <v>44.918423762805574</v>
      </c>
    </row>
    <row r="91" spans="1:21" x14ac:dyDescent="0.2">
      <c r="A91" s="55" t="s">
        <v>135</v>
      </c>
      <c r="B91" s="7">
        <v>0</v>
      </c>
      <c r="C91" s="9">
        <v>2126</v>
      </c>
      <c r="D91" s="9">
        <v>0</v>
      </c>
      <c r="E91" s="8">
        <v>3968</v>
      </c>
      <c r="F91" s="156" t="s">
        <v>352</v>
      </c>
      <c r="G91" s="7">
        <v>0</v>
      </c>
      <c r="H91" s="9">
        <v>1125</v>
      </c>
      <c r="I91" s="9">
        <v>0</v>
      </c>
      <c r="J91" s="8">
        <v>2143</v>
      </c>
      <c r="K91" s="156" t="s">
        <v>352</v>
      </c>
      <c r="L91" s="9">
        <v>0</v>
      </c>
      <c r="M91" s="9">
        <v>0</v>
      </c>
      <c r="N91" s="9">
        <v>0</v>
      </c>
      <c r="O91" s="8">
        <v>0</v>
      </c>
      <c r="P91" s="156" t="s">
        <v>352</v>
      </c>
      <c r="Q91" s="9">
        <f t="shared" si="15"/>
        <v>0</v>
      </c>
      <c r="R91" s="9">
        <f t="shared" si="16"/>
        <v>1125</v>
      </c>
      <c r="S91" s="9">
        <f t="shared" si="17"/>
        <v>0</v>
      </c>
      <c r="T91" s="9">
        <f t="shared" si="18"/>
        <v>2143</v>
      </c>
      <c r="U91" s="167" t="s">
        <v>352</v>
      </c>
    </row>
    <row r="92" spans="1:21" x14ac:dyDescent="0.2">
      <c r="A92" s="55" t="s">
        <v>136</v>
      </c>
      <c r="B92" s="7">
        <v>216</v>
      </c>
      <c r="C92" s="9">
        <v>174</v>
      </c>
      <c r="D92" s="9">
        <v>766</v>
      </c>
      <c r="E92" s="8">
        <v>1479</v>
      </c>
      <c r="F92" s="156">
        <f t="shared" si="11"/>
        <v>93.080939947780678</v>
      </c>
      <c r="G92" s="7">
        <v>97</v>
      </c>
      <c r="H92" s="9">
        <v>130</v>
      </c>
      <c r="I92" s="9">
        <v>859</v>
      </c>
      <c r="J92" s="8">
        <v>1306</v>
      </c>
      <c r="K92" s="156">
        <f t="shared" si="12"/>
        <v>52.037252619324789</v>
      </c>
      <c r="L92" s="9">
        <v>0</v>
      </c>
      <c r="M92" s="9">
        <v>32</v>
      </c>
      <c r="N92" s="9">
        <v>157</v>
      </c>
      <c r="O92" s="8">
        <v>279</v>
      </c>
      <c r="P92" s="156">
        <f t="shared" si="13"/>
        <v>77.70700636942675</v>
      </c>
      <c r="Q92" s="9">
        <f t="shared" si="15"/>
        <v>97</v>
      </c>
      <c r="R92" s="9">
        <f t="shared" si="16"/>
        <v>162</v>
      </c>
      <c r="S92" s="9">
        <f t="shared" si="17"/>
        <v>1016</v>
      </c>
      <c r="T92" s="9">
        <f t="shared" si="18"/>
        <v>1585</v>
      </c>
      <c r="U92" s="167">
        <f t="shared" si="14"/>
        <v>56.003937007874015</v>
      </c>
    </row>
    <row r="93" spans="1:21" x14ac:dyDescent="0.2">
      <c r="A93" s="55" t="s">
        <v>137</v>
      </c>
      <c r="B93" s="7">
        <v>354</v>
      </c>
      <c r="C93" s="9">
        <v>0</v>
      </c>
      <c r="D93" s="9">
        <v>2325</v>
      </c>
      <c r="E93" s="8">
        <v>1577</v>
      </c>
      <c r="F93" s="156">
        <f t="shared" si="11"/>
        <v>-32.172043010752688</v>
      </c>
      <c r="G93" s="7">
        <v>494</v>
      </c>
      <c r="H93" s="9">
        <v>56</v>
      </c>
      <c r="I93" s="9">
        <v>2488</v>
      </c>
      <c r="J93" s="8">
        <v>1945</v>
      </c>
      <c r="K93" s="156">
        <f t="shared" si="12"/>
        <v>-21.824758842443732</v>
      </c>
      <c r="L93" s="9">
        <v>0</v>
      </c>
      <c r="M93" s="9">
        <v>0</v>
      </c>
      <c r="N93" s="9">
        <v>0</v>
      </c>
      <c r="O93" s="8">
        <v>21</v>
      </c>
      <c r="P93" s="156" t="s">
        <v>352</v>
      </c>
      <c r="Q93" s="9">
        <f t="shared" si="15"/>
        <v>494</v>
      </c>
      <c r="R93" s="9">
        <f t="shared" si="16"/>
        <v>56</v>
      </c>
      <c r="S93" s="9">
        <f t="shared" si="17"/>
        <v>2488</v>
      </c>
      <c r="T93" s="9">
        <f t="shared" si="18"/>
        <v>1966</v>
      </c>
      <c r="U93" s="167">
        <f t="shared" si="14"/>
        <v>-20.980707395498392</v>
      </c>
    </row>
    <row r="94" spans="1:21" x14ac:dyDescent="0.2">
      <c r="A94" s="55" t="s">
        <v>138</v>
      </c>
      <c r="B94" s="7">
        <v>0</v>
      </c>
      <c r="C94" s="9">
        <v>3593</v>
      </c>
      <c r="D94" s="9">
        <v>0</v>
      </c>
      <c r="E94" s="8">
        <v>15650</v>
      </c>
      <c r="F94" s="156" t="s">
        <v>352</v>
      </c>
      <c r="G94" s="7">
        <v>0</v>
      </c>
      <c r="H94" s="9">
        <v>2840</v>
      </c>
      <c r="I94" s="9">
        <v>0</v>
      </c>
      <c r="J94" s="8">
        <v>14013</v>
      </c>
      <c r="K94" s="156" t="s">
        <v>352</v>
      </c>
      <c r="L94" s="9">
        <v>0</v>
      </c>
      <c r="M94" s="9">
        <v>0</v>
      </c>
      <c r="N94" s="9">
        <v>0</v>
      </c>
      <c r="O94" s="8">
        <v>0</v>
      </c>
      <c r="P94" s="156" t="s">
        <v>352</v>
      </c>
      <c r="Q94" s="9">
        <f t="shared" si="15"/>
        <v>0</v>
      </c>
      <c r="R94" s="9">
        <f t="shared" si="16"/>
        <v>2840</v>
      </c>
      <c r="S94" s="9">
        <f t="shared" si="17"/>
        <v>0</v>
      </c>
      <c r="T94" s="9">
        <f t="shared" si="18"/>
        <v>14013</v>
      </c>
      <c r="U94" s="167" t="s">
        <v>352</v>
      </c>
    </row>
    <row r="95" spans="1:21" x14ac:dyDescent="0.2">
      <c r="A95" s="55" t="s">
        <v>139</v>
      </c>
      <c r="B95" s="7">
        <v>0</v>
      </c>
      <c r="C95" s="9">
        <v>2332</v>
      </c>
      <c r="D95" s="9">
        <v>0</v>
      </c>
      <c r="E95" s="8">
        <v>10108</v>
      </c>
      <c r="F95" s="156" t="s">
        <v>352</v>
      </c>
      <c r="G95" s="7">
        <v>1</v>
      </c>
      <c r="H95" s="9">
        <v>2828</v>
      </c>
      <c r="I95" s="9">
        <v>987</v>
      </c>
      <c r="J95" s="8">
        <v>10689</v>
      </c>
      <c r="K95" s="156">
        <f t="shared" si="12"/>
        <v>982.97872340425533</v>
      </c>
      <c r="L95" s="9">
        <v>0</v>
      </c>
      <c r="M95" s="9">
        <v>0</v>
      </c>
      <c r="N95" s="9">
        <v>0</v>
      </c>
      <c r="O95" s="8">
        <v>0</v>
      </c>
      <c r="P95" s="156" t="s">
        <v>352</v>
      </c>
      <c r="Q95" s="9">
        <f t="shared" si="15"/>
        <v>1</v>
      </c>
      <c r="R95" s="9">
        <f t="shared" si="16"/>
        <v>2828</v>
      </c>
      <c r="S95" s="9">
        <f t="shared" si="17"/>
        <v>987</v>
      </c>
      <c r="T95" s="9">
        <f t="shared" si="18"/>
        <v>10689</v>
      </c>
      <c r="U95" s="167">
        <f t="shared" si="14"/>
        <v>982.97872340425533</v>
      </c>
    </row>
    <row r="96" spans="1:21" x14ac:dyDescent="0.2">
      <c r="A96" s="54" t="s">
        <v>140</v>
      </c>
      <c r="B96" s="58">
        <v>37985</v>
      </c>
      <c r="C96" s="59">
        <v>42673</v>
      </c>
      <c r="D96" s="59">
        <v>256635</v>
      </c>
      <c r="E96" s="60">
        <v>345095</v>
      </c>
      <c r="F96" s="157">
        <f t="shared" si="11"/>
        <v>34.469187756931049</v>
      </c>
      <c r="G96" s="58">
        <v>27154</v>
      </c>
      <c r="H96" s="59">
        <v>32029</v>
      </c>
      <c r="I96" s="59">
        <v>219052</v>
      </c>
      <c r="J96" s="60">
        <v>288362</v>
      </c>
      <c r="K96" s="157">
        <f t="shared" si="12"/>
        <v>31.640888921352005</v>
      </c>
      <c r="L96" s="59">
        <v>8918</v>
      </c>
      <c r="M96" s="59">
        <v>8452</v>
      </c>
      <c r="N96" s="59">
        <v>43738</v>
      </c>
      <c r="O96" s="60">
        <v>53266</v>
      </c>
      <c r="P96" s="157">
        <f t="shared" si="13"/>
        <v>21.784260825826511</v>
      </c>
      <c r="Q96" s="59">
        <f t="shared" si="15"/>
        <v>36072</v>
      </c>
      <c r="R96" s="59">
        <f t="shared" si="16"/>
        <v>40481</v>
      </c>
      <c r="S96" s="59">
        <f t="shared" si="17"/>
        <v>262790</v>
      </c>
      <c r="T96" s="59">
        <f t="shared" si="18"/>
        <v>341628</v>
      </c>
      <c r="U96" s="168">
        <f t="shared" si="14"/>
        <v>30.000380531983712</v>
      </c>
    </row>
    <row r="97" spans="1:21" x14ac:dyDescent="0.2">
      <c r="A97" s="54" t="s">
        <v>141</v>
      </c>
      <c r="B97" s="61"/>
      <c r="C97" s="62"/>
      <c r="D97" s="62"/>
      <c r="E97" s="63"/>
      <c r="F97" s="158"/>
      <c r="G97" s="61"/>
      <c r="H97" s="62"/>
      <c r="I97" s="62"/>
      <c r="J97" s="63"/>
      <c r="K97" s="158"/>
      <c r="L97" s="62"/>
      <c r="M97" s="62"/>
      <c r="N97" s="62"/>
      <c r="O97" s="63"/>
      <c r="P97" s="158"/>
      <c r="Q97" s="62"/>
      <c r="R97" s="62"/>
      <c r="S97" s="62"/>
      <c r="T97" s="62"/>
      <c r="U97" s="169"/>
    </row>
    <row r="98" spans="1:21" x14ac:dyDescent="0.2">
      <c r="A98" s="55" t="s">
        <v>142</v>
      </c>
      <c r="B98" s="7">
        <v>0</v>
      </c>
      <c r="C98" s="9">
        <v>0</v>
      </c>
      <c r="D98" s="9">
        <v>121</v>
      </c>
      <c r="E98" s="8">
        <v>0</v>
      </c>
      <c r="F98" s="156">
        <f t="shared" si="11"/>
        <v>-100</v>
      </c>
      <c r="G98" s="7">
        <v>0</v>
      </c>
      <c r="H98" s="9">
        <v>0</v>
      </c>
      <c r="I98" s="9">
        <v>0</v>
      </c>
      <c r="J98" s="8">
        <v>0</v>
      </c>
      <c r="K98" s="156" t="s">
        <v>352</v>
      </c>
      <c r="L98" s="9">
        <v>6</v>
      </c>
      <c r="M98" s="9">
        <v>0</v>
      </c>
      <c r="N98" s="9">
        <v>744</v>
      </c>
      <c r="O98" s="8">
        <v>0</v>
      </c>
      <c r="P98" s="156">
        <f t="shared" si="13"/>
        <v>-100</v>
      </c>
      <c r="Q98" s="9">
        <f t="shared" si="15"/>
        <v>6</v>
      </c>
      <c r="R98" s="9">
        <f t="shared" si="16"/>
        <v>0</v>
      </c>
      <c r="S98" s="9">
        <f t="shared" si="17"/>
        <v>744</v>
      </c>
      <c r="T98" s="9">
        <f t="shared" si="18"/>
        <v>0</v>
      </c>
      <c r="U98" s="167">
        <f t="shared" si="14"/>
        <v>-100</v>
      </c>
    </row>
    <row r="99" spans="1:21" x14ac:dyDescent="0.2">
      <c r="A99" s="55" t="s">
        <v>143</v>
      </c>
      <c r="B99" s="7">
        <v>0</v>
      </c>
      <c r="C99" s="9">
        <v>2099</v>
      </c>
      <c r="D99" s="9">
        <v>0</v>
      </c>
      <c r="E99" s="8">
        <v>20009</v>
      </c>
      <c r="F99" s="156" t="s">
        <v>352</v>
      </c>
      <c r="G99" s="7">
        <v>0</v>
      </c>
      <c r="H99" s="9">
        <v>1002</v>
      </c>
      <c r="I99" s="9">
        <v>0</v>
      </c>
      <c r="J99" s="8">
        <v>17708</v>
      </c>
      <c r="K99" s="156" t="s">
        <v>352</v>
      </c>
      <c r="L99" s="9">
        <v>0</v>
      </c>
      <c r="M99" s="9">
        <v>609</v>
      </c>
      <c r="N99" s="9">
        <v>0</v>
      </c>
      <c r="O99" s="8">
        <v>1741</v>
      </c>
      <c r="P99" s="156" t="s">
        <v>352</v>
      </c>
      <c r="Q99" s="9">
        <f t="shared" si="15"/>
        <v>0</v>
      </c>
      <c r="R99" s="9">
        <f t="shared" si="16"/>
        <v>1611</v>
      </c>
      <c r="S99" s="9">
        <f t="shared" si="17"/>
        <v>0</v>
      </c>
      <c r="T99" s="9">
        <f t="shared" si="18"/>
        <v>19449</v>
      </c>
      <c r="U99" s="167" t="s">
        <v>352</v>
      </c>
    </row>
    <row r="100" spans="1:21" x14ac:dyDescent="0.2">
      <c r="A100" s="55" t="s">
        <v>144</v>
      </c>
      <c r="B100" s="7">
        <v>4283</v>
      </c>
      <c r="C100" s="9">
        <v>4752</v>
      </c>
      <c r="D100" s="9">
        <v>32950</v>
      </c>
      <c r="E100" s="8">
        <v>42692</v>
      </c>
      <c r="F100" s="156">
        <f t="shared" si="11"/>
        <v>29.566009104704101</v>
      </c>
      <c r="G100" s="7">
        <v>4328</v>
      </c>
      <c r="H100" s="9">
        <v>5739</v>
      </c>
      <c r="I100" s="9">
        <v>32339</v>
      </c>
      <c r="J100" s="8">
        <v>43230</v>
      </c>
      <c r="K100" s="156">
        <f t="shared" si="12"/>
        <v>33.677602894338108</v>
      </c>
      <c r="L100" s="9">
        <v>96</v>
      </c>
      <c r="M100" s="9">
        <v>148</v>
      </c>
      <c r="N100" s="9">
        <v>690</v>
      </c>
      <c r="O100" s="8">
        <v>1820</v>
      </c>
      <c r="P100" s="156">
        <f t="shared" si="13"/>
        <v>163.76811594202897</v>
      </c>
      <c r="Q100" s="9">
        <f t="shared" si="15"/>
        <v>4424</v>
      </c>
      <c r="R100" s="9">
        <f t="shared" si="16"/>
        <v>5887</v>
      </c>
      <c r="S100" s="9">
        <f t="shared" si="17"/>
        <v>33029</v>
      </c>
      <c r="T100" s="9">
        <f t="shared" si="18"/>
        <v>45050</v>
      </c>
      <c r="U100" s="167">
        <f t="shared" si="14"/>
        <v>36.395288988464678</v>
      </c>
    </row>
    <row r="101" spans="1:21" x14ac:dyDescent="0.2">
      <c r="A101" s="55" t="s">
        <v>334</v>
      </c>
      <c r="B101" s="7">
        <v>3079</v>
      </c>
      <c r="C101" s="9">
        <v>3777</v>
      </c>
      <c r="D101" s="9">
        <v>15953</v>
      </c>
      <c r="E101" s="8">
        <v>30723</v>
      </c>
      <c r="F101" s="156">
        <f t="shared" si="11"/>
        <v>92.584466871434842</v>
      </c>
      <c r="G101" s="7">
        <v>3088</v>
      </c>
      <c r="H101" s="9">
        <v>4090</v>
      </c>
      <c r="I101" s="9">
        <v>16631</v>
      </c>
      <c r="J101" s="8">
        <v>30701</v>
      </c>
      <c r="K101" s="156">
        <f t="shared" si="12"/>
        <v>84.601046238951355</v>
      </c>
      <c r="L101" s="9">
        <v>1</v>
      </c>
      <c r="M101" s="9">
        <v>0</v>
      </c>
      <c r="N101" s="9">
        <v>20</v>
      </c>
      <c r="O101" s="8">
        <v>30</v>
      </c>
      <c r="P101" s="156">
        <f t="shared" si="13"/>
        <v>50</v>
      </c>
      <c r="Q101" s="9">
        <f t="shared" si="15"/>
        <v>3089</v>
      </c>
      <c r="R101" s="9">
        <f t="shared" si="16"/>
        <v>4090</v>
      </c>
      <c r="S101" s="9">
        <f t="shared" si="17"/>
        <v>16651</v>
      </c>
      <c r="T101" s="9">
        <f t="shared" si="18"/>
        <v>30731</v>
      </c>
      <c r="U101" s="167">
        <f t="shared" si="14"/>
        <v>84.559485916761759</v>
      </c>
    </row>
    <row r="102" spans="1:21" x14ac:dyDescent="0.2">
      <c r="A102" s="55" t="s">
        <v>145</v>
      </c>
      <c r="B102" s="7">
        <v>3420</v>
      </c>
      <c r="C102" s="9">
        <v>1607</v>
      </c>
      <c r="D102" s="9">
        <v>21054</v>
      </c>
      <c r="E102" s="8">
        <v>20052</v>
      </c>
      <c r="F102" s="156">
        <f t="shared" si="11"/>
        <v>-4.7591906526075807</v>
      </c>
      <c r="G102" s="7">
        <v>3430</v>
      </c>
      <c r="H102" s="9">
        <v>1215</v>
      </c>
      <c r="I102" s="9">
        <v>20185</v>
      </c>
      <c r="J102" s="8">
        <v>20109</v>
      </c>
      <c r="K102" s="156">
        <f t="shared" si="12"/>
        <v>-0.37651721575427299</v>
      </c>
      <c r="L102" s="9">
        <v>0</v>
      </c>
      <c r="M102" s="9">
        <v>32</v>
      </c>
      <c r="N102" s="9">
        <v>0</v>
      </c>
      <c r="O102" s="8">
        <v>32</v>
      </c>
      <c r="P102" s="156" t="s">
        <v>352</v>
      </c>
      <c r="Q102" s="9">
        <f t="shared" si="15"/>
        <v>3430</v>
      </c>
      <c r="R102" s="9">
        <f t="shared" si="16"/>
        <v>1247</v>
      </c>
      <c r="S102" s="9">
        <f t="shared" si="17"/>
        <v>20185</v>
      </c>
      <c r="T102" s="9">
        <f t="shared" si="18"/>
        <v>20141</v>
      </c>
      <c r="U102" s="167">
        <f t="shared" si="14"/>
        <v>-0.21798365122615804</v>
      </c>
    </row>
    <row r="103" spans="1:21" x14ac:dyDescent="0.2">
      <c r="A103" s="55" t="s">
        <v>347</v>
      </c>
      <c r="B103" s="7" t="s">
        <v>314</v>
      </c>
      <c r="C103" s="9" t="s">
        <v>314</v>
      </c>
      <c r="D103" s="9">
        <v>11067</v>
      </c>
      <c r="E103" s="8">
        <v>36181</v>
      </c>
      <c r="F103" s="156">
        <f t="shared" si="11"/>
        <v>226.92689979217496</v>
      </c>
      <c r="G103" s="7" t="s">
        <v>314</v>
      </c>
      <c r="H103" s="9" t="s">
        <v>314</v>
      </c>
      <c r="I103" s="9">
        <v>12079</v>
      </c>
      <c r="J103" s="8">
        <v>35784</v>
      </c>
      <c r="K103" s="156">
        <f t="shared" si="12"/>
        <v>196.24968954383641</v>
      </c>
      <c r="L103" s="9" t="s">
        <v>314</v>
      </c>
      <c r="M103" s="9" t="s">
        <v>314</v>
      </c>
      <c r="N103" s="9">
        <v>2</v>
      </c>
      <c r="O103" s="8">
        <v>72</v>
      </c>
      <c r="P103" s="156">
        <f t="shared" si="13"/>
        <v>3500</v>
      </c>
      <c r="Q103" s="9" t="s">
        <v>314</v>
      </c>
      <c r="R103" s="9" t="s">
        <v>314</v>
      </c>
      <c r="S103" s="9">
        <f t="shared" si="17"/>
        <v>12081</v>
      </c>
      <c r="T103" s="9">
        <f t="shared" si="18"/>
        <v>35856</v>
      </c>
      <c r="U103" s="167">
        <f t="shared" si="14"/>
        <v>196.79662279612614</v>
      </c>
    </row>
    <row r="104" spans="1:21" x14ac:dyDescent="0.2">
      <c r="A104" s="54" t="s">
        <v>146</v>
      </c>
      <c r="B104" s="58">
        <f>SUM(B98:B103)</f>
        <v>10782</v>
      </c>
      <c r="C104" s="59">
        <f t="shared" ref="C104:O104" si="20">SUM(C98:C103)</f>
        <v>12235</v>
      </c>
      <c r="D104" s="59">
        <f t="shared" si="20"/>
        <v>81145</v>
      </c>
      <c r="E104" s="60">
        <f t="shared" si="20"/>
        <v>149657</v>
      </c>
      <c r="F104" s="157">
        <f t="shared" si="11"/>
        <v>84.431573109865056</v>
      </c>
      <c r="G104" s="58">
        <f t="shared" si="20"/>
        <v>10846</v>
      </c>
      <c r="H104" s="59">
        <f t="shared" si="20"/>
        <v>12046</v>
      </c>
      <c r="I104" s="59">
        <f t="shared" si="20"/>
        <v>81234</v>
      </c>
      <c r="J104" s="60">
        <f t="shared" si="20"/>
        <v>147532</v>
      </c>
      <c r="K104" s="157">
        <f t="shared" si="12"/>
        <v>81.613610064751214</v>
      </c>
      <c r="L104" s="59">
        <f t="shared" si="20"/>
        <v>103</v>
      </c>
      <c r="M104" s="59">
        <f t="shared" si="20"/>
        <v>789</v>
      </c>
      <c r="N104" s="59">
        <f t="shared" si="20"/>
        <v>1456</v>
      </c>
      <c r="O104" s="60">
        <f t="shared" si="20"/>
        <v>3695</v>
      </c>
      <c r="P104" s="157">
        <f t="shared" si="13"/>
        <v>153.77747252747253</v>
      </c>
      <c r="Q104" s="59">
        <f t="shared" si="15"/>
        <v>10949</v>
      </c>
      <c r="R104" s="59">
        <f t="shared" si="16"/>
        <v>12835</v>
      </c>
      <c r="S104" s="59">
        <f t="shared" si="17"/>
        <v>82690</v>
      </c>
      <c r="T104" s="59">
        <f t="shared" si="18"/>
        <v>151227</v>
      </c>
      <c r="U104" s="168">
        <f t="shared" si="14"/>
        <v>82.884266537670811</v>
      </c>
    </row>
    <row r="105" spans="1:21" x14ac:dyDescent="0.2">
      <c r="A105" s="54" t="s">
        <v>147</v>
      </c>
      <c r="B105" s="61"/>
      <c r="C105" s="62"/>
      <c r="D105" s="62"/>
      <c r="E105" s="63"/>
      <c r="F105" s="158"/>
      <c r="G105" s="61"/>
      <c r="H105" s="62"/>
      <c r="I105" s="62"/>
      <c r="J105" s="63"/>
      <c r="K105" s="158"/>
      <c r="L105" s="62"/>
      <c r="M105" s="62"/>
      <c r="N105" s="62"/>
      <c r="O105" s="63"/>
      <c r="P105" s="158"/>
      <c r="Q105" s="62"/>
      <c r="R105" s="62"/>
      <c r="S105" s="62"/>
      <c r="T105" s="62"/>
      <c r="U105" s="169"/>
    </row>
    <row r="106" spans="1:21" x14ac:dyDescent="0.2">
      <c r="A106" s="55" t="s">
        <v>148</v>
      </c>
      <c r="B106" s="7">
        <v>0</v>
      </c>
      <c r="C106" s="9">
        <v>0</v>
      </c>
      <c r="D106" s="9">
        <v>766</v>
      </c>
      <c r="E106" s="8">
        <v>0</v>
      </c>
      <c r="F106" s="156">
        <f t="shared" si="11"/>
        <v>-100</v>
      </c>
      <c r="G106" s="7">
        <v>0</v>
      </c>
      <c r="H106" s="9">
        <v>0</v>
      </c>
      <c r="I106" s="9">
        <v>700</v>
      </c>
      <c r="J106" s="8">
        <v>0</v>
      </c>
      <c r="K106" s="156">
        <f t="shared" si="12"/>
        <v>-100</v>
      </c>
      <c r="L106" s="9">
        <v>0</v>
      </c>
      <c r="M106" s="9">
        <v>0</v>
      </c>
      <c r="N106" s="9">
        <v>0</v>
      </c>
      <c r="O106" s="8">
        <v>0</v>
      </c>
      <c r="P106" s="156" t="s">
        <v>352</v>
      </c>
      <c r="Q106" s="9">
        <f t="shared" si="15"/>
        <v>0</v>
      </c>
      <c r="R106" s="9">
        <f t="shared" si="16"/>
        <v>0</v>
      </c>
      <c r="S106" s="9">
        <f t="shared" si="17"/>
        <v>700</v>
      </c>
      <c r="T106" s="9">
        <f t="shared" si="18"/>
        <v>0</v>
      </c>
      <c r="U106" s="167">
        <f t="shared" si="14"/>
        <v>-100</v>
      </c>
    </row>
    <row r="107" spans="1:21" x14ac:dyDescent="0.2">
      <c r="A107" s="55" t="s">
        <v>149</v>
      </c>
      <c r="B107" s="7">
        <v>0</v>
      </c>
      <c r="C107" s="9">
        <v>268</v>
      </c>
      <c r="D107" s="9">
        <v>78</v>
      </c>
      <c r="E107" s="8">
        <v>1278</v>
      </c>
      <c r="F107" s="156">
        <f t="shared" si="11"/>
        <v>1538.4615384615386</v>
      </c>
      <c r="G107" s="7">
        <v>0</v>
      </c>
      <c r="H107" s="9">
        <v>128</v>
      </c>
      <c r="I107" s="9">
        <v>0</v>
      </c>
      <c r="J107" s="8">
        <v>534</v>
      </c>
      <c r="K107" s="156" t="s">
        <v>352</v>
      </c>
      <c r="L107" s="9">
        <v>52</v>
      </c>
      <c r="M107" s="9">
        <v>0</v>
      </c>
      <c r="N107" s="9">
        <v>165</v>
      </c>
      <c r="O107" s="8">
        <v>139</v>
      </c>
      <c r="P107" s="156">
        <f t="shared" si="13"/>
        <v>-15.757575757575756</v>
      </c>
      <c r="Q107" s="9">
        <f t="shared" si="15"/>
        <v>52</v>
      </c>
      <c r="R107" s="9">
        <f t="shared" si="16"/>
        <v>128</v>
      </c>
      <c r="S107" s="9">
        <f t="shared" si="17"/>
        <v>165</v>
      </c>
      <c r="T107" s="9">
        <f t="shared" si="18"/>
        <v>673</v>
      </c>
      <c r="U107" s="167">
        <f t="shared" si="14"/>
        <v>307.87878787878788</v>
      </c>
    </row>
    <row r="108" spans="1:21" x14ac:dyDescent="0.2">
      <c r="A108" s="55" t="s">
        <v>150</v>
      </c>
      <c r="B108" s="7">
        <v>2256</v>
      </c>
      <c r="C108" s="9">
        <v>2905</v>
      </c>
      <c r="D108" s="9">
        <v>21677</v>
      </c>
      <c r="E108" s="8">
        <v>39429</v>
      </c>
      <c r="F108" s="156">
        <f t="shared" si="11"/>
        <v>81.893250911103934</v>
      </c>
      <c r="G108" s="7">
        <v>2764</v>
      </c>
      <c r="H108" s="9">
        <v>3989</v>
      </c>
      <c r="I108" s="9">
        <v>22234</v>
      </c>
      <c r="J108" s="8">
        <v>39550</v>
      </c>
      <c r="K108" s="156">
        <f t="shared" si="12"/>
        <v>77.880723216695145</v>
      </c>
      <c r="L108" s="9">
        <v>0</v>
      </c>
      <c r="M108" s="9">
        <v>0</v>
      </c>
      <c r="N108" s="9">
        <v>0</v>
      </c>
      <c r="O108" s="8">
        <v>0</v>
      </c>
      <c r="P108" s="156" t="s">
        <v>352</v>
      </c>
      <c r="Q108" s="9">
        <f t="shared" si="15"/>
        <v>2764</v>
      </c>
      <c r="R108" s="9">
        <f t="shared" si="16"/>
        <v>3989</v>
      </c>
      <c r="S108" s="9">
        <f t="shared" si="17"/>
        <v>22234</v>
      </c>
      <c r="T108" s="9">
        <f t="shared" si="18"/>
        <v>39550</v>
      </c>
      <c r="U108" s="167">
        <f t="shared" si="14"/>
        <v>77.880723216695145</v>
      </c>
    </row>
    <row r="109" spans="1:21" x14ac:dyDescent="0.2">
      <c r="A109" s="54" t="s">
        <v>151</v>
      </c>
      <c r="B109" s="58">
        <v>2256</v>
      </c>
      <c r="C109" s="59">
        <v>3173</v>
      </c>
      <c r="D109" s="59">
        <v>22521</v>
      </c>
      <c r="E109" s="60">
        <v>40707</v>
      </c>
      <c r="F109" s="157">
        <f t="shared" si="11"/>
        <v>80.751298787798049</v>
      </c>
      <c r="G109" s="58">
        <v>2764</v>
      </c>
      <c r="H109" s="59">
        <v>4117</v>
      </c>
      <c r="I109" s="59">
        <v>22934</v>
      </c>
      <c r="J109" s="60">
        <v>40084</v>
      </c>
      <c r="K109" s="157">
        <f t="shared" si="12"/>
        <v>74.779802912706032</v>
      </c>
      <c r="L109" s="59">
        <v>52</v>
      </c>
      <c r="M109" s="59">
        <v>0</v>
      </c>
      <c r="N109" s="59">
        <v>165</v>
      </c>
      <c r="O109" s="60">
        <v>139</v>
      </c>
      <c r="P109" s="157">
        <f>(O109-N109)/N109*100</f>
        <v>-15.757575757575756</v>
      </c>
      <c r="Q109" s="59">
        <f t="shared" si="15"/>
        <v>2816</v>
      </c>
      <c r="R109" s="59">
        <f t="shared" si="16"/>
        <v>4117</v>
      </c>
      <c r="S109" s="59">
        <f t="shared" si="17"/>
        <v>23099</v>
      </c>
      <c r="T109" s="59">
        <f t="shared" si="18"/>
        <v>40223</v>
      </c>
      <c r="U109" s="168">
        <f t="shared" si="14"/>
        <v>74.1330793540846</v>
      </c>
    </row>
    <row r="110" spans="1:21" s="1" customFormat="1" ht="12.75" customHeight="1" x14ac:dyDescent="0.2">
      <c r="A110" s="69" t="s">
        <v>339</v>
      </c>
      <c r="B110" s="68"/>
      <c r="C110" s="70"/>
      <c r="D110" s="70"/>
      <c r="E110" s="70" t="s">
        <v>338</v>
      </c>
      <c r="F110" s="160"/>
      <c r="G110" s="71"/>
      <c r="H110" s="70"/>
      <c r="J110" s="72"/>
      <c r="K110" s="160"/>
      <c r="L110" s="70"/>
      <c r="N110" s="73"/>
      <c r="O110" s="74"/>
      <c r="P110" s="160"/>
      <c r="Q110" s="70"/>
      <c r="S110" s="73"/>
      <c r="T110" s="93"/>
      <c r="U110" s="161"/>
    </row>
    <row r="111" spans="1:21" x14ac:dyDescent="0.2">
      <c r="A111" s="54" t="s">
        <v>152</v>
      </c>
      <c r="B111" s="61"/>
      <c r="C111" s="62"/>
      <c r="D111" s="62"/>
      <c r="E111" s="63"/>
      <c r="F111" s="158"/>
      <c r="G111" s="61"/>
      <c r="H111" s="62"/>
      <c r="I111" s="62"/>
      <c r="J111" s="63"/>
      <c r="K111" s="158"/>
      <c r="L111" s="62"/>
      <c r="M111" s="62"/>
      <c r="N111" s="62"/>
      <c r="O111" s="63"/>
      <c r="P111" s="158"/>
      <c r="Q111" s="62"/>
      <c r="R111" s="62"/>
      <c r="S111" s="62"/>
      <c r="T111" s="62"/>
      <c r="U111" s="169"/>
    </row>
    <row r="112" spans="1:21" x14ac:dyDescent="0.2">
      <c r="A112" s="55" t="s">
        <v>153</v>
      </c>
      <c r="B112" s="7">
        <v>644</v>
      </c>
      <c r="C112" s="9">
        <v>983</v>
      </c>
      <c r="D112" s="9">
        <v>6447</v>
      </c>
      <c r="E112" s="8">
        <v>12804</v>
      </c>
      <c r="F112" s="156">
        <f t="shared" si="11"/>
        <v>98.604001861330843</v>
      </c>
      <c r="G112" s="7">
        <v>384</v>
      </c>
      <c r="H112" s="9">
        <v>916</v>
      </c>
      <c r="I112" s="9">
        <v>3679</v>
      </c>
      <c r="J112" s="8">
        <v>8795</v>
      </c>
      <c r="K112" s="156">
        <f t="shared" si="12"/>
        <v>139.05952704539277</v>
      </c>
      <c r="L112" s="9">
        <v>625</v>
      </c>
      <c r="M112" s="9">
        <v>189</v>
      </c>
      <c r="N112" s="9">
        <v>3998</v>
      </c>
      <c r="O112" s="8">
        <v>4796</v>
      </c>
      <c r="P112" s="156">
        <f t="shared" si="13"/>
        <v>19.959979989994999</v>
      </c>
      <c r="Q112" s="9">
        <f t="shared" si="15"/>
        <v>1009</v>
      </c>
      <c r="R112" s="9">
        <f t="shared" si="16"/>
        <v>1105</v>
      </c>
      <c r="S112" s="9">
        <f t="shared" si="17"/>
        <v>7677</v>
      </c>
      <c r="T112" s="9">
        <f t="shared" si="18"/>
        <v>13591</v>
      </c>
      <c r="U112" s="167">
        <f t="shared" si="14"/>
        <v>77.035300247492515</v>
      </c>
    </row>
    <row r="113" spans="1:21" x14ac:dyDescent="0.2">
      <c r="A113" s="55" t="s">
        <v>154</v>
      </c>
      <c r="B113" s="7">
        <v>0</v>
      </c>
      <c r="C113" s="9">
        <v>22</v>
      </c>
      <c r="D113" s="9">
        <v>8</v>
      </c>
      <c r="E113" s="8">
        <v>22</v>
      </c>
      <c r="F113" s="156">
        <f t="shared" si="11"/>
        <v>175</v>
      </c>
      <c r="G113" s="7">
        <v>0</v>
      </c>
      <c r="H113" s="9">
        <v>0</v>
      </c>
      <c r="I113" s="9">
        <v>37</v>
      </c>
      <c r="J113" s="8">
        <v>0</v>
      </c>
      <c r="K113" s="156">
        <f t="shared" si="12"/>
        <v>-100</v>
      </c>
      <c r="L113" s="9">
        <v>0</v>
      </c>
      <c r="M113" s="9">
        <v>0</v>
      </c>
      <c r="N113" s="9">
        <v>0</v>
      </c>
      <c r="O113" s="8">
        <v>0</v>
      </c>
      <c r="P113" s="156" t="s">
        <v>352</v>
      </c>
      <c r="Q113" s="9">
        <f t="shared" si="15"/>
        <v>0</v>
      </c>
      <c r="R113" s="9">
        <f t="shared" si="16"/>
        <v>0</v>
      </c>
      <c r="S113" s="9">
        <f t="shared" si="17"/>
        <v>37</v>
      </c>
      <c r="T113" s="9">
        <f t="shared" si="18"/>
        <v>0</v>
      </c>
      <c r="U113" s="167">
        <f t="shared" si="14"/>
        <v>-100</v>
      </c>
    </row>
    <row r="114" spans="1:21" x14ac:dyDescent="0.2">
      <c r="A114" s="55" t="s">
        <v>155</v>
      </c>
      <c r="B114" s="7">
        <v>0</v>
      </c>
      <c r="C114" s="9">
        <v>0</v>
      </c>
      <c r="D114" s="9">
        <v>120</v>
      </c>
      <c r="E114" s="8">
        <v>0</v>
      </c>
      <c r="F114" s="156">
        <f t="shared" si="11"/>
        <v>-100</v>
      </c>
      <c r="G114" s="7">
        <v>4</v>
      </c>
      <c r="H114" s="9">
        <v>0</v>
      </c>
      <c r="I114" s="9">
        <v>120</v>
      </c>
      <c r="J114" s="8">
        <v>0</v>
      </c>
      <c r="K114" s="156">
        <f t="shared" si="12"/>
        <v>-100</v>
      </c>
      <c r="L114" s="9">
        <v>0</v>
      </c>
      <c r="M114" s="9">
        <v>0</v>
      </c>
      <c r="N114" s="9">
        <v>0</v>
      </c>
      <c r="O114" s="8">
        <v>0</v>
      </c>
      <c r="P114" s="156" t="s">
        <v>352</v>
      </c>
      <c r="Q114" s="9">
        <f t="shared" si="15"/>
        <v>4</v>
      </c>
      <c r="R114" s="9">
        <f t="shared" si="16"/>
        <v>0</v>
      </c>
      <c r="S114" s="9">
        <f t="shared" si="17"/>
        <v>120</v>
      </c>
      <c r="T114" s="9">
        <f t="shared" si="18"/>
        <v>0</v>
      </c>
      <c r="U114" s="167">
        <f t="shared" si="14"/>
        <v>-100</v>
      </c>
    </row>
    <row r="115" spans="1:21" x14ac:dyDescent="0.2">
      <c r="A115" s="55" t="s">
        <v>156</v>
      </c>
      <c r="B115" s="7">
        <v>100</v>
      </c>
      <c r="C115" s="9">
        <v>39</v>
      </c>
      <c r="D115" s="9">
        <v>567</v>
      </c>
      <c r="E115" s="8">
        <v>949</v>
      </c>
      <c r="F115" s="156">
        <f t="shared" si="11"/>
        <v>67.372134038800695</v>
      </c>
      <c r="G115" s="7">
        <v>104</v>
      </c>
      <c r="H115" s="9">
        <v>45</v>
      </c>
      <c r="I115" s="9">
        <v>698</v>
      </c>
      <c r="J115" s="8">
        <v>972</v>
      </c>
      <c r="K115" s="156">
        <f t="shared" si="12"/>
        <v>39.255014326647562</v>
      </c>
      <c r="L115" s="9">
        <v>0</v>
      </c>
      <c r="M115" s="9">
        <v>0</v>
      </c>
      <c r="N115" s="9">
        <v>0</v>
      </c>
      <c r="O115" s="8">
        <v>0</v>
      </c>
      <c r="P115" s="156" t="s">
        <v>352</v>
      </c>
      <c r="Q115" s="9">
        <f t="shared" si="15"/>
        <v>104</v>
      </c>
      <c r="R115" s="9">
        <f t="shared" si="16"/>
        <v>45</v>
      </c>
      <c r="S115" s="9">
        <f t="shared" si="17"/>
        <v>698</v>
      </c>
      <c r="T115" s="9">
        <f t="shared" si="18"/>
        <v>972</v>
      </c>
      <c r="U115" s="167">
        <f t="shared" si="14"/>
        <v>39.255014326647562</v>
      </c>
    </row>
    <row r="116" spans="1:21" x14ac:dyDescent="0.2">
      <c r="A116" s="55" t="s">
        <v>157</v>
      </c>
      <c r="B116" s="7">
        <v>0</v>
      </c>
      <c r="C116" s="9">
        <v>0</v>
      </c>
      <c r="D116" s="9">
        <v>0</v>
      </c>
      <c r="E116" s="8">
        <v>1</v>
      </c>
      <c r="F116" s="156" t="s">
        <v>352</v>
      </c>
      <c r="G116" s="7">
        <v>0</v>
      </c>
      <c r="H116" s="9">
        <v>0</v>
      </c>
      <c r="I116" s="9">
        <v>0</v>
      </c>
      <c r="J116" s="8">
        <v>3</v>
      </c>
      <c r="K116" s="156" t="s">
        <v>352</v>
      </c>
      <c r="L116" s="9">
        <v>0</v>
      </c>
      <c r="M116" s="9">
        <v>0</v>
      </c>
      <c r="N116" s="9">
        <v>0</v>
      </c>
      <c r="O116" s="8">
        <v>2</v>
      </c>
      <c r="P116" s="156" t="s">
        <v>352</v>
      </c>
      <c r="Q116" s="9">
        <f t="shared" si="15"/>
        <v>0</v>
      </c>
      <c r="R116" s="9">
        <f t="shared" si="16"/>
        <v>0</v>
      </c>
      <c r="S116" s="9">
        <f t="shared" si="17"/>
        <v>0</v>
      </c>
      <c r="T116" s="9">
        <f t="shared" si="18"/>
        <v>5</v>
      </c>
      <c r="U116" s="167" t="s">
        <v>352</v>
      </c>
    </row>
    <row r="117" spans="1:21" x14ac:dyDescent="0.2">
      <c r="A117" s="55" t="s">
        <v>158</v>
      </c>
      <c r="B117" s="7">
        <v>0</v>
      </c>
      <c r="C117" s="9">
        <v>250</v>
      </c>
      <c r="D117" s="9">
        <v>2386</v>
      </c>
      <c r="E117" s="8">
        <v>3282</v>
      </c>
      <c r="F117" s="156">
        <f t="shared" si="11"/>
        <v>37.552388935456833</v>
      </c>
      <c r="G117" s="7">
        <v>251</v>
      </c>
      <c r="H117" s="9">
        <v>207</v>
      </c>
      <c r="I117" s="9">
        <v>2023</v>
      </c>
      <c r="J117" s="8">
        <v>3334</v>
      </c>
      <c r="K117" s="156">
        <f t="shared" si="12"/>
        <v>64.804745427582802</v>
      </c>
      <c r="L117" s="9">
        <v>0</v>
      </c>
      <c r="M117" s="9">
        <v>0</v>
      </c>
      <c r="N117" s="9">
        <v>0</v>
      </c>
      <c r="O117" s="8">
        <v>0</v>
      </c>
      <c r="P117" s="156" t="s">
        <v>352</v>
      </c>
      <c r="Q117" s="9">
        <f t="shared" si="15"/>
        <v>251</v>
      </c>
      <c r="R117" s="9">
        <f t="shared" si="16"/>
        <v>207</v>
      </c>
      <c r="S117" s="9">
        <f t="shared" si="17"/>
        <v>2023</v>
      </c>
      <c r="T117" s="9">
        <f t="shared" si="18"/>
        <v>3334</v>
      </c>
      <c r="U117" s="167">
        <f t="shared" si="14"/>
        <v>64.804745427582802</v>
      </c>
    </row>
    <row r="118" spans="1:21" x14ac:dyDescent="0.2">
      <c r="A118" s="55" t="s">
        <v>159</v>
      </c>
      <c r="B118" s="7">
        <v>0</v>
      </c>
      <c r="C118" s="9">
        <v>17</v>
      </c>
      <c r="D118" s="9">
        <v>159</v>
      </c>
      <c r="E118" s="8">
        <v>307</v>
      </c>
      <c r="F118" s="156">
        <f t="shared" si="11"/>
        <v>93.081761006289312</v>
      </c>
      <c r="G118" s="7">
        <v>9</v>
      </c>
      <c r="H118" s="9">
        <v>18</v>
      </c>
      <c r="I118" s="9">
        <v>175</v>
      </c>
      <c r="J118" s="8">
        <v>324</v>
      </c>
      <c r="K118" s="156">
        <f t="shared" si="12"/>
        <v>85.142857142857139</v>
      </c>
      <c r="L118" s="9">
        <v>0</v>
      </c>
      <c r="M118" s="9">
        <v>0</v>
      </c>
      <c r="N118" s="9">
        <v>0</v>
      </c>
      <c r="O118" s="8">
        <v>0</v>
      </c>
      <c r="P118" s="156" t="s">
        <v>352</v>
      </c>
      <c r="Q118" s="9">
        <f t="shared" si="15"/>
        <v>9</v>
      </c>
      <c r="R118" s="9">
        <f t="shared" si="16"/>
        <v>18</v>
      </c>
      <c r="S118" s="9">
        <f t="shared" si="17"/>
        <v>175</v>
      </c>
      <c r="T118" s="9">
        <f t="shared" si="18"/>
        <v>324</v>
      </c>
      <c r="U118" s="167">
        <f t="shared" si="14"/>
        <v>85.142857142857139</v>
      </c>
    </row>
    <row r="119" spans="1:21" x14ac:dyDescent="0.2">
      <c r="A119" s="55" t="s">
        <v>160</v>
      </c>
      <c r="B119" s="7">
        <v>122</v>
      </c>
      <c r="C119" s="9">
        <v>61</v>
      </c>
      <c r="D119" s="9">
        <v>1033</v>
      </c>
      <c r="E119" s="8">
        <v>2025</v>
      </c>
      <c r="F119" s="156">
        <f t="shared" si="11"/>
        <v>96.030977734753137</v>
      </c>
      <c r="G119" s="7">
        <v>122</v>
      </c>
      <c r="H119" s="9">
        <v>102</v>
      </c>
      <c r="I119" s="9">
        <v>868</v>
      </c>
      <c r="J119" s="8">
        <v>2167</v>
      </c>
      <c r="K119" s="156">
        <f t="shared" si="12"/>
        <v>149.65437788018434</v>
      </c>
      <c r="L119" s="9">
        <v>0</v>
      </c>
      <c r="M119" s="9">
        <v>0</v>
      </c>
      <c r="N119" s="9">
        <v>0</v>
      </c>
      <c r="O119" s="8">
        <v>0</v>
      </c>
      <c r="P119" s="156" t="s">
        <v>352</v>
      </c>
      <c r="Q119" s="9">
        <f t="shared" si="15"/>
        <v>122</v>
      </c>
      <c r="R119" s="9">
        <f t="shared" si="16"/>
        <v>102</v>
      </c>
      <c r="S119" s="9">
        <f t="shared" si="17"/>
        <v>868</v>
      </c>
      <c r="T119" s="9">
        <f t="shared" si="18"/>
        <v>2167</v>
      </c>
      <c r="U119" s="167">
        <f t="shared" si="14"/>
        <v>149.65437788018434</v>
      </c>
    </row>
    <row r="120" spans="1:21" x14ac:dyDescent="0.2">
      <c r="A120" s="55" t="s">
        <v>161</v>
      </c>
      <c r="B120" s="7">
        <v>0</v>
      </c>
      <c r="C120" s="9">
        <v>5</v>
      </c>
      <c r="D120" s="9">
        <v>0</v>
      </c>
      <c r="E120" s="8">
        <v>674</v>
      </c>
      <c r="F120" s="156" t="s">
        <v>352</v>
      </c>
      <c r="G120" s="7">
        <v>0</v>
      </c>
      <c r="H120" s="9">
        <v>24</v>
      </c>
      <c r="I120" s="9">
        <v>0</v>
      </c>
      <c r="J120" s="8">
        <v>624</v>
      </c>
      <c r="K120" s="156" t="s">
        <v>352</v>
      </c>
      <c r="L120" s="9">
        <v>0</v>
      </c>
      <c r="M120" s="9">
        <v>0</v>
      </c>
      <c r="N120" s="9">
        <v>0</v>
      </c>
      <c r="O120" s="8">
        <v>0</v>
      </c>
      <c r="P120" s="156" t="s">
        <v>352</v>
      </c>
      <c r="Q120" s="9">
        <f t="shared" si="15"/>
        <v>0</v>
      </c>
      <c r="R120" s="9">
        <f t="shared" si="16"/>
        <v>24</v>
      </c>
      <c r="S120" s="9">
        <f t="shared" si="17"/>
        <v>0</v>
      </c>
      <c r="T120" s="9">
        <f t="shared" si="18"/>
        <v>624</v>
      </c>
      <c r="U120" s="167" t="s">
        <v>352</v>
      </c>
    </row>
    <row r="121" spans="1:21" x14ac:dyDescent="0.2">
      <c r="A121" s="55" t="s">
        <v>162</v>
      </c>
      <c r="B121" s="7">
        <v>0</v>
      </c>
      <c r="C121" s="9">
        <v>0</v>
      </c>
      <c r="D121" s="9">
        <v>0</v>
      </c>
      <c r="E121" s="8">
        <v>0</v>
      </c>
      <c r="F121" s="156" t="s">
        <v>352</v>
      </c>
      <c r="G121" s="7">
        <v>4</v>
      </c>
      <c r="H121" s="9">
        <v>1</v>
      </c>
      <c r="I121" s="9">
        <v>998</v>
      </c>
      <c r="J121" s="8">
        <v>2</v>
      </c>
      <c r="K121" s="156">
        <f t="shared" si="12"/>
        <v>-99.799599198396791</v>
      </c>
      <c r="L121" s="9">
        <v>0</v>
      </c>
      <c r="M121" s="9">
        <v>0</v>
      </c>
      <c r="N121" s="9">
        <v>0</v>
      </c>
      <c r="O121" s="8">
        <v>0</v>
      </c>
      <c r="P121" s="156" t="s">
        <v>352</v>
      </c>
      <c r="Q121" s="9">
        <f t="shared" si="15"/>
        <v>4</v>
      </c>
      <c r="R121" s="9">
        <f t="shared" si="16"/>
        <v>1</v>
      </c>
      <c r="S121" s="9">
        <f t="shared" si="17"/>
        <v>998</v>
      </c>
      <c r="T121" s="9">
        <f t="shared" si="18"/>
        <v>2</v>
      </c>
      <c r="U121" s="167">
        <f t="shared" si="14"/>
        <v>-99.799599198396791</v>
      </c>
    </row>
    <row r="122" spans="1:21" x14ac:dyDescent="0.2">
      <c r="A122" s="54" t="s">
        <v>163</v>
      </c>
      <c r="B122" s="58">
        <v>866</v>
      </c>
      <c r="C122" s="59">
        <v>1377</v>
      </c>
      <c r="D122" s="59">
        <v>10720</v>
      </c>
      <c r="E122" s="60">
        <v>20064</v>
      </c>
      <c r="F122" s="157">
        <f t="shared" si="11"/>
        <v>87.164179104477611</v>
      </c>
      <c r="G122" s="58">
        <v>878</v>
      </c>
      <c r="H122" s="59">
        <v>1313</v>
      </c>
      <c r="I122" s="59">
        <v>8598</v>
      </c>
      <c r="J122" s="60">
        <v>16221</v>
      </c>
      <c r="K122" s="157">
        <f t="shared" si="12"/>
        <v>88.660153524075369</v>
      </c>
      <c r="L122" s="59">
        <v>625</v>
      </c>
      <c r="M122" s="59">
        <v>189</v>
      </c>
      <c r="N122" s="59">
        <v>3998</v>
      </c>
      <c r="O122" s="60">
        <v>4798</v>
      </c>
      <c r="P122" s="157">
        <f t="shared" si="13"/>
        <v>20.010005002501249</v>
      </c>
      <c r="Q122" s="59">
        <f t="shared" si="15"/>
        <v>1503</v>
      </c>
      <c r="R122" s="59">
        <f t="shared" si="16"/>
        <v>1502</v>
      </c>
      <c r="S122" s="59">
        <f t="shared" si="17"/>
        <v>12596</v>
      </c>
      <c r="T122" s="59">
        <f t="shared" si="18"/>
        <v>21019</v>
      </c>
      <c r="U122" s="168">
        <f t="shared" si="14"/>
        <v>66.870435058748811</v>
      </c>
    </row>
    <row r="123" spans="1:21" x14ac:dyDescent="0.2">
      <c r="A123" s="54" t="s">
        <v>164</v>
      </c>
      <c r="B123" s="61"/>
      <c r="C123" s="62"/>
      <c r="D123" s="62"/>
      <c r="E123" s="63"/>
      <c r="F123" s="158"/>
      <c r="G123" s="61"/>
      <c r="H123" s="62"/>
      <c r="I123" s="62"/>
      <c r="J123" s="63"/>
      <c r="K123" s="158"/>
      <c r="L123" s="62"/>
      <c r="M123" s="62"/>
      <c r="N123" s="62"/>
      <c r="O123" s="63"/>
      <c r="P123" s="158"/>
      <c r="Q123" s="62"/>
      <c r="R123" s="62"/>
      <c r="S123" s="62"/>
      <c r="T123" s="62"/>
      <c r="U123" s="169"/>
    </row>
    <row r="124" spans="1:21" x14ac:dyDescent="0.2">
      <c r="A124" s="55" t="s">
        <v>165</v>
      </c>
      <c r="B124" s="7">
        <v>394</v>
      </c>
      <c r="C124" s="9" t="s">
        <v>314</v>
      </c>
      <c r="D124" s="9">
        <v>4255</v>
      </c>
      <c r="E124" s="8">
        <v>3947</v>
      </c>
      <c r="F124" s="156">
        <f t="shared" si="11"/>
        <v>-7.2385428907168041</v>
      </c>
      <c r="G124" s="7">
        <v>447</v>
      </c>
      <c r="H124" s="9" t="s">
        <v>314</v>
      </c>
      <c r="I124" s="9">
        <v>4381</v>
      </c>
      <c r="J124" s="8">
        <v>3947</v>
      </c>
      <c r="K124" s="156">
        <f t="shared" si="12"/>
        <v>-9.906414060716731</v>
      </c>
      <c r="L124" s="9">
        <v>0</v>
      </c>
      <c r="M124" s="9" t="s">
        <v>314</v>
      </c>
      <c r="N124" s="9">
        <v>0</v>
      </c>
      <c r="O124" s="8" t="s">
        <v>314</v>
      </c>
      <c r="P124" s="156" t="s">
        <v>314</v>
      </c>
      <c r="Q124" s="9">
        <f t="shared" si="15"/>
        <v>447</v>
      </c>
      <c r="R124" s="9" t="s">
        <v>314</v>
      </c>
      <c r="S124" s="9">
        <f t="shared" si="17"/>
        <v>4381</v>
      </c>
      <c r="T124" s="9" t="s">
        <v>314</v>
      </c>
      <c r="U124" s="167" t="s">
        <v>314</v>
      </c>
    </row>
    <row r="125" spans="1:21" x14ac:dyDescent="0.2">
      <c r="A125" s="55" t="s">
        <v>157</v>
      </c>
      <c r="B125" s="7">
        <v>0</v>
      </c>
      <c r="C125" s="9">
        <v>0</v>
      </c>
      <c r="D125" s="9">
        <v>0</v>
      </c>
      <c r="E125" s="8">
        <v>31</v>
      </c>
      <c r="F125" s="156" t="s">
        <v>352</v>
      </c>
      <c r="G125" s="7">
        <v>0</v>
      </c>
      <c r="H125" s="9">
        <v>8</v>
      </c>
      <c r="I125" s="9">
        <v>0</v>
      </c>
      <c r="J125" s="8">
        <v>50</v>
      </c>
      <c r="K125" s="156" t="s">
        <v>352</v>
      </c>
      <c r="L125" s="9">
        <v>0</v>
      </c>
      <c r="M125" s="9">
        <v>0</v>
      </c>
      <c r="N125" s="9">
        <v>0</v>
      </c>
      <c r="O125" s="8">
        <v>0</v>
      </c>
      <c r="P125" s="156" t="s">
        <v>352</v>
      </c>
      <c r="Q125" s="9">
        <f t="shared" si="15"/>
        <v>0</v>
      </c>
      <c r="R125" s="9">
        <f t="shared" si="16"/>
        <v>8</v>
      </c>
      <c r="S125" s="9">
        <f t="shared" si="17"/>
        <v>0</v>
      </c>
      <c r="T125" s="9">
        <f t="shared" si="18"/>
        <v>50</v>
      </c>
      <c r="U125" s="167" t="s">
        <v>352</v>
      </c>
    </row>
    <row r="126" spans="1:21" x14ac:dyDescent="0.2">
      <c r="A126" s="55" t="s">
        <v>166</v>
      </c>
      <c r="B126" s="7">
        <v>660</v>
      </c>
      <c r="C126" s="9">
        <v>107</v>
      </c>
      <c r="D126" s="9">
        <v>1473</v>
      </c>
      <c r="E126" s="8">
        <v>2069</v>
      </c>
      <c r="F126" s="156">
        <f t="shared" si="11"/>
        <v>40.461642905634761</v>
      </c>
      <c r="G126" s="7">
        <v>458</v>
      </c>
      <c r="H126" s="9">
        <v>108</v>
      </c>
      <c r="I126" s="9">
        <v>1085</v>
      </c>
      <c r="J126" s="8">
        <v>2395</v>
      </c>
      <c r="K126" s="156">
        <f>(J126-I126)/I126*100</f>
        <v>120.7373271889401</v>
      </c>
      <c r="L126" s="9">
        <v>0</v>
      </c>
      <c r="M126" s="9">
        <v>0</v>
      </c>
      <c r="N126" s="9">
        <v>0</v>
      </c>
      <c r="O126" s="8">
        <v>0</v>
      </c>
      <c r="P126" s="156" t="s">
        <v>352</v>
      </c>
      <c r="Q126" s="9">
        <f t="shared" si="15"/>
        <v>458</v>
      </c>
      <c r="R126" s="9">
        <f t="shared" si="16"/>
        <v>108</v>
      </c>
      <c r="S126" s="9">
        <f t="shared" si="17"/>
        <v>1085</v>
      </c>
      <c r="T126" s="9">
        <f t="shared" si="18"/>
        <v>2395</v>
      </c>
      <c r="U126" s="167">
        <f t="shared" si="14"/>
        <v>120.7373271889401</v>
      </c>
    </row>
    <row r="127" spans="1:21" x14ac:dyDescent="0.2">
      <c r="A127" s="55" t="s">
        <v>167</v>
      </c>
      <c r="B127" s="7">
        <v>1</v>
      </c>
      <c r="C127" s="9">
        <v>110</v>
      </c>
      <c r="D127" s="9">
        <v>1</v>
      </c>
      <c r="E127" s="8">
        <v>133</v>
      </c>
      <c r="F127" s="156">
        <f t="shared" si="11"/>
        <v>13200</v>
      </c>
      <c r="G127" s="7">
        <v>0</v>
      </c>
      <c r="H127" s="9">
        <v>55</v>
      </c>
      <c r="I127" s="9">
        <v>1</v>
      </c>
      <c r="J127" s="8">
        <v>76</v>
      </c>
      <c r="K127" s="156">
        <f t="shared" si="12"/>
        <v>7500</v>
      </c>
      <c r="L127" s="9">
        <v>0</v>
      </c>
      <c r="M127" s="9">
        <v>0</v>
      </c>
      <c r="N127" s="9">
        <v>0</v>
      </c>
      <c r="O127" s="8">
        <v>0</v>
      </c>
      <c r="P127" s="156" t="s">
        <v>352</v>
      </c>
      <c r="Q127" s="9">
        <f t="shared" si="15"/>
        <v>0</v>
      </c>
      <c r="R127" s="9">
        <f t="shared" si="16"/>
        <v>55</v>
      </c>
      <c r="S127" s="9">
        <f t="shared" si="17"/>
        <v>1</v>
      </c>
      <c r="T127" s="9">
        <f t="shared" si="18"/>
        <v>76</v>
      </c>
      <c r="U127" s="167">
        <f t="shared" si="14"/>
        <v>7500</v>
      </c>
    </row>
    <row r="128" spans="1:21" x14ac:dyDescent="0.2">
      <c r="A128" s="55" t="s">
        <v>168</v>
      </c>
      <c r="B128" s="7">
        <v>573</v>
      </c>
      <c r="C128" s="9">
        <v>1612</v>
      </c>
      <c r="D128" s="9">
        <v>6115</v>
      </c>
      <c r="E128" s="8">
        <v>13567</v>
      </c>
      <c r="F128" s="156">
        <f t="shared" si="11"/>
        <v>121.86426819296811</v>
      </c>
      <c r="G128" s="7">
        <v>600</v>
      </c>
      <c r="H128" s="9">
        <v>1850</v>
      </c>
      <c r="I128" s="9">
        <v>6561</v>
      </c>
      <c r="J128" s="8">
        <v>13966</v>
      </c>
      <c r="K128" s="156">
        <f t="shared" si="12"/>
        <v>112.86389269928365</v>
      </c>
      <c r="L128" s="9">
        <v>20</v>
      </c>
      <c r="M128" s="9">
        <v>0</v>
      </c>
      <c r="N128" s="9">
        <v>20</v>
      </c>
      <c r="O128" s="8">
        <v>91</v>
      </c>
      <c r="P128" s="156">
        <f t="shared" si="13"/>
        <v>355</v>
      </c>
      <c r="Q128" s="9">
        <f t="shared" si="15"/>
        <v>620</v>
      </c>
      <c r="R128" s="9">
        <f t="shared" si="16"/>
        <v>1850</v>
      </c>
      <c r="S128" s="9">
        <f t="shared" si="17"/>
        <v>6581</v>
      </c>
      <c r="T128" s="9">
        <f t="shared" si="18"/>
        <v>14057</v>
      </c>
      <c r="U128" s="167">
        <f t="shared" si="14"/>
        <v>113.59975687585472</v>
      </c>
    </row>
    <row r="129" spans="1:21" x14ac:dyDescent="0.2">
      <c r="A129" s="55" t="s">
        <v>169</v>
      </c>
      <c r="B129" s="7">
        <v>0</v>
      </c>
      <c r="C129" s="9">
        <v>0</v>
      </c>
      <c r="D129" s="9">
        <v>0</v>
      </c>
      <c r="E129" s="8">
        <v>0</v>
      </c>
      <c r="F129" s="156" t="s">
        <v>352</v>
      </c>
      <c r="G129" s="7">
        <v>247</v>
      </c>
      <c r="H129" s="9">
        <v>40</v>
      </c>
      <c r="I129" s="9">
        <v>855</v>
      </c>
      <c r="J129" s="8">
        <v>40</v>
      </c>
      <c r="K129" s="156">
        <f t="shared" si="12"/>
        <v>-95.32163742690058</v>
      </c>
      <c r="L129" s="9">
        <v>0</v>
      </c>
      <c r="M129" s="9">
        <v>0</v>
      </c>
      <c r="N129" s="9">
        <v>0</v>
      </c>
      <c r="O129" s="8">
        <v>0</v>
      </c>
      <c r="P129" s="156" t="s">
        <v>352</v>
      </c>
      <c r="Q129" s="9">
        <f t="shared" si="15"/>
        <v>247</v>
      </c>
      <c r="R129" s="9">
        <f t="shared" si="16"/>
        <v>40</v>
      </c>
      <c r="S129" s="9">
        <f t="shared" si="17"/>
        <v>855</v>
      </c>
      <c r="T129" s="9">
        <f t="shared" si="18"/>
        <v>40</v>
      </c>
      <c r="U129" s="167">
        <f t="shared" si="14"/>
        <v>-95.32163742690058</v>
      </c>
    </row>
    <row r="130" spans="1:21" x14ac:dyDescent="0.2">
      <c r="A130" s="54" t="s">
        <v>170</v>
      </c>
      <c r="B130" s="58">
        <v>1628</v>
      </c>
      <c r="C130" s="59">
        <v>1829</v>
      </c>
      <c r="D130" s="59">
        <v>11844</v>
      </c>
      <c r="E130" s="60">
        <v>19747</v>
      </c>
      <c r="F130" s="157">
        <f t="shared" si="11"/>
        <v>66.725768321513002</v>
      </c>
      <c r="G130" s="58">
        <v>1752</v>
      </c>
      <c r="H130" s="59">
        <v>2061</v>
      </c>
      <c r="I130" s="59">
        <v>12883</v>
      </c>
      <c r="J130" s="60">
        <v>20474</v>
      </c>
      <c r="K130" s="157">
        <f t="shared" si="12"/>
        <v>58.922611193045093</v>
      </c>
      <c r="L130" s="59">
        <v>20</v>
      </c>
      <c r="M130" s="59">
        <v>0</v>
      </c>
      <c r="N130" s="59">
        <v>20</v>
      </c>
      <c r="O130" s="60">
        <v>91</v>
      </c>
      <c r="P130" s="157">
        <f t="shared" si="13"/>
        <v>355</v>
      </c>
      <c r="Q130" s="59">
        <f t="shared" si="15"/>
        <v>1772</v>
      </c>
      <c r="R130" s="59">
        <f t="shared" si="16"/>
        <v>2061</v>
      </c>
      <c r="S130" s="59">
        <f t="shared" si="17"/>
        <v>12903</v>
      </c>
      <c r="T130" s="59">
        <f t="shared" si="18"/>
        <v>20565</v>
      </c>
      <c r="U130" s="168">
        <f t="shared" si="14"/>
        <v>59.381539176935597</v>
      </c>
    </row>
    <row r="131" spans="1:21" x14ac:dyDescent="0.2">
      <c r="A131" s="54" t="s">
        <v>70</v>
      </c>
      <c r="B131" s="58">
        <f>+B85+B96+B104+B109+B122+B130</f>
        <v>118852</v>
      </c>
      <c r="C131" s="59">
        <f t="shared" ref="C131:O131" si="21">+C85+C96+C104+C109+C122+C130</f>
        <v>109784</v>
      </c>
      <c r="D131" s="59">
        <f t="shared" si="21"/>
        <v>756894</v>
      </c>
      <c r="E131" s="60">
        <f t="shared" si="21"/>
        <v>1182282</v>
      </c>
      <c r="F131" s="157">
        <f t="shared" si="11"/>
        <v>56.201793117662447</v>
      </c>
      <c r="G131" s="58">
        <f t="shared" si="21"/>
        <v>94787</v>
      </c>
      <c r="H131" s="59">
        <f t="shared" si="21"/>
        <v>97137</v>
      </c>
      <c r="I131" s="59">
        <f t="shared" si="21"/>
        <v>677107</v>
      </c>
      <c r="J131" s="60">
        <f t="shared" si="21"/>
        <v>1036006</v>
      </c>
      <c r="K131" s="157">
        <f t="shared" si="12"/>
        <v>53.004768817926859</v>
      </c>
      <c r="L131" s="59">
        <f t="shared" si="21"/>
        <v>20632</v>
      </c>
      <c r="M131" s="59">
        <f t="shared" si="21"/>
        <v>17770</v>
      </c>
      <c r="N131" s="59">
        <f t="shared" si="21"/>
        <v>99701</v>
      </c>
      <c r="O131" s="60">
        <f t="shared" si="21"/>
        <v>146688</v>
      </c>
      <c r="P131" s="157">
        <f t="shared" si="13"/>
        <v>47.127912458250172</v>
      </c>
      <c r="Q131" s="59">
        <f t="shared" si="15"/>
        <v>115419</v>
      </c>
      <c r="R131" s="59">
        <f t="shared" si="16"/>
        <v>114907</v>
      </c>
      <c r="S131" s="59">
        <f t="shared" si="17"/>
        <v>776808</v>
      </c>
      <c r="T131" s="59">
        <f t="shared" si="18"/>
        <v>1182694</v>
      </c>
      <c r="U131" s="168">
        <f t="shared" si="14"/>
        <v>52.250491756006632</v>
      </c>
    </row>
    <row r="132" spans="1:21" x14ac:dyDescent="0.2">
      <c r="A132" s="54"/>
      <c r="B132" s="58"/>
      <c r="C132" s="59"/>
      <c r="D132" s="59"/>
      <c r="E132" s="60"/>
      <c r="F132" s="157"/>
      <c r="G132" s="58"/>
      <c r="H132" s="59"/>
      <c r="I132" s="59"/>
      <c r="J132" s="60"/>
      <c r="K132" s="157"/>
      <c r="L132" s="59"/>
      <c r="M132" s="59"/>
      <c r="N132" s="59"/>
      <c r="O132" s="60"/>
      <c r="P132" s="157"/>
      <c r="Q132" s="59"/>
      <c r="R132" s="59"/>
      <c r="S132" s="59"/>
      <c r="T132" s="59"/>
      <c r="U132" s="168"/>
    </row>
    <row r="133" spans="1:21" x14ac:dyDescent="0.2">
      <c r="A133" s="96" t="s">
        <v>356</v>
      </c>
      <c r="B133" s="58"/>
      <c r="C133" s="59"/>
      <c r="D133" s="59"/>
      <c r="E133" s="60"/>
      <c r="F133" s="157"/>
      <c r="G133" s="58"/>
      <c r="H133" s="59"/>
      <c r="I133" s="59"/>
      <c r="J133" s="60"/>
      <c r="K133" s="157"/>
      <c r="L133" s="59"/>
      <c r="M133" s="59"/>
      <c r="N133" s="59"/>
      <c r="O133" s="60"/>
      <c r="P133" s="157"/>
      <c r="Q133" s="59"/>
      <c r="R133" s="59"/>
      <c r="S133" s="59"/>
      <c r="T133" s="59"/>
      <c r="U133" s="168"/>
    </row>
    <row r="134" spans="1:21" x14ac:dyDescent="0.2">
      <c r="A134" s="55" t="s">
        <v>29</v>
      </c>
      <c r="B134" s="7">
        <v>644</v>
      </c>
      <c r="C134" s="9">
        <v>983</v>
      </c>
      <c r="D134" s="9">
        <v>6447</v>
      </c>
      <c r="E134" s="8">
        <v>12804</v>
      </c>
      <c r="F134" s="156">
        <f t="shared" si="11"/>
        <v>98.604001861330843</v>
      </c>
      <c r="G134" s="7">
        <v>384</v>
      </c>
      <c r="H134" s="9">
        <v>916</v>
      </c>
      <c r="I134" s="9">
        <v>3679</v>
      </c>
      <c r="J134" s="8">
        <v>8795</v>
      </c>
      <c r="K134" s="156">
        <f t="shared" si="12"/>
        <v>139.05952704539277</v>
      </c>
      <c r="L134" s="9">
        <v>625</v>
      </c>
      <c r="M134" s="9">
        <v>189</v>
      </c>
      <c r="N134" s="9">
        <v>3998</v>
      </c>
      <c r="O134" s="8">
        <v>4796</v>
      </c>
      <c r="P134" s="156">
        <f t="shared" si="13"/>
        <v>19.959979989994999</v>
      </c>
      <c r="Q134" s="9">
        <f t="shared" si="15"/>
        <v>1009</v>
      </c>
      <c r="R134" s="9">
        <f t="shared" si="16"/>
        <v>1105</v>
      </c>
      <c r="S134" s="9">
        <f t="shared" si="17"/>
        <v>7677</v>
      </c>
      <c r="T134" s="9">
        <f t="shared" si="18"/>
        <v>13591</v>
      </c>
      <c r="U134" s="167">
        <f t="shared" si="14"/>
        <v>77.035300247492515</v>
      </c>
    </row>
    <row r="135" spans="1:21" x14ac:dyDescent="0.2">
      <c r="A135" s="55" t="s">
        <v>30</v>
      </c>
      <c r="B135" s="7">
        <v>0</v>
      </c>
      <c r="C135" s="9">
        <v>100</v>
      </c>
      <c r="D135" s="9">
        <v>774</v>
      </c>
      <c r="E135" s="8">
        <v>271</v>
      </c>
      <c r="F135" s="156">
        <f t="shared" si="11"/>
        <v>-64.987080103359176</v>
      </c>
      <c r="G135" s="7">
        <v>0</v>
      </c>
      <c r="H135" s="9">
        <v>68</v>
      </c>
      <c r="I135" s="9">
        <v>737</v>
      </c>
      <c r="J135" s="8">
        <v>190</v>
      </c>
      <c r="K135" s="156">
        <f t="shared" si="12"/>
        <v>-74.219810040705553</v>
      </c>
      <c r="L135" s="9">
        <v>0</v>
      </c>
      <c r="M135" s="9">
        <v>0</v>
      </c>
      <c r="N135" s="9">
        <v>0</v>
      </c>
      <c r="O135" s="8">
        <v>0</v>
      </c>
      <c r="P135" s="156" t="s">
        <v>352</v>
      </c>
      <c r="Q135" s="9">
        <f t="shared" si="15"/>
        <v>0</v>
      </c>
      <c r="R135" s="9">
        <f t="shared" si="16"/>
        <v>68</v>
      </c>
      <c r="S135" s="9">
        <f t="shared" si="17"/>
        <v>737</v>
      </c>
      <c r="T135" s="9">
        <f t="shared" si="18"/>
        <v>190</v>
      </c>
      <c r="U135" s="167">
        <f t="shared" si="14"/>
        <v>-74.219810040705553</v>
      </c>
    </row>
    <row r="136" spans="1:21" x14ac:dyDescent="0.2">
      <c r="A136" s="55" t="s">
        <v>31</v>
      </c>
      <c r="B136" s="7">
        <v>6512</v>
      </c>
      <c r="C136" s="9" t="s">
        <v>314</v>
      </c>
      <c r="D136" s="9">
        <v>54301</v>
      </c>
      <c r="E136" s="8">
        <v>33742</v>
      </c>
      <c r="F136" s="156">
        <f t="shared" si="11"/>
        <v>-37.861181193716511</v>
      </c>
      <c r="G136" s="7">
        <v>1381</v>
      </c>
      <c r="H136" s="9" t="s">
        <v>314</v>
      </c>
      <c r="I136" s="9">
        <v>21800</v>
      </c>
      <c r="J136" s="8">
        <v>13812</v>
      </c>
      <c r="K136" s="156">
        <f t="shared" si="12"/>
        <v>-36.642201834862384</v>
      </c>
      <c r="L136" s="9">
        <v>6986</v>
      </c>
      <c r="M136" s="9" t="s">
        <v>314</v>
      </c>
      <c r="N136" s="9">
        <v>35033</v>
      </c>
      <c r="O136" s="8">
        <v>15382</v>
      </c>
      <c r="P136" s="156">
        <f t="shared" si="13"/>
        <v>-56.09282676333742</v>
      </c>
      <c r="Q136" s="9">
        <f t="shared" si="15"/>
        <v>8367</v>
      </c>
      <c r="R136" s="9" t="s">
        <v>314</v>
      </c>
      <c r="S136" s="9">
        <f t="shared" si="17"/>
        <v>56833</v>
      </c>
      <c r="T136" s="9">
        <f t="shared" si="18"/>
        <v>29194</v>
      </c>
      <c r="U136" s="167">
        <f t="shared" si="14"/>
        <v>-48.631956785670297</v>
      </c>
    </row>
    <row r="137" spans="1:21" x14ac:dyDescent="0.2">
      <c r="A137" s="55" t="s">
        <v>33</v>
      </c>
      <c r="B137" s="7">
        <v>1049</v>
      </c>
      <c r="C137" s="9">
        <v>186</v>
      </c>
      <c r="D137" s="9">
        <v>6625</v>
      </c>
      <c r="E137" s="8">
        <v>5368</v>
      </c>
      <c r="F137" s="156">
        <f t="shared" si="11"/>
        <v>-18.973584905660378</v>
      </c>
      <c r="G137" s="7">
        <v>934</v>
      </c>
      <c r="H137" s="9">
        <v>85</v>
      </c>
      <c r="I137" s="9">
        <v>6466</v>
      </c>
      <c r="J137" s="8">
        <v>4852</v>
      </c>
      <c r="K137" s="156">
        <f t="shared" si="12"/>
        <v>-24.961336220228887</v>
      </c>
      <c r="L137" s="9">
        <v>78</v>
      </c>
      <c r="M137" s="9">
        <v>84</v>
      </c>
      <c r="N137" s="9">
        <v>962</v>
      </c>
      <c r="O137" s="8">
        <v>735</v>
      </c>
      <c r="P137" s="156">
        <f t="shared" si="13"/>
        <v>-23.596673596673597</v>
      </c>
      <c r="Q137" s="9">
        <f t="shared" si="15"/>
        <v>1012</v>
      </c>
      <c r="R137" s="9">
        <f t="shared" si="16"/>
        <v>169</v>
      </c>
      <c r="S137" s="9">
        <f t="shared" si="17"/>
        <v>7428</v>
      </c>
      <c r="T137" s="9">
        <f t="shared" si="18"/>
        <v>5587</v>
      </c>
      <c r="U137" s="167">
        <f t="shared" si="14"/>
        <v>-24.784598815293485</v>
      </c>
    </row>
    <row r="138" spans="1:21" x14ac:dyDescent="0.2">
      <c r="A138" s="55" t="s">
        <v>34</v>
      </c>
      <c r="B138" s="7">
        <v>31043</v>
      </c>
      <c r="C138" s="9">
        <v>26850</v>
      </c>
      <c r="D138" s="9">
        <v>161323</v>
      </c>
      <c r="E138" s="8">
        <v>213072</v>
      </c>
      <c r="F138" s="156">
        <f t="shared" si="11"/>
        <v>32.077881021305082</v>
      </c>
      <c r="G138" s="7">
        <v>23009</v>
      </c>
      <c r="H138" s="9">
        <v>19016</v>
      </c>
      <c r="I138" s="9">
        <v>142628</v>
      </c>
      <c r="J138" s="8">
        <v>181047</v>
      </c>
      <c r="K138" s="156">
        <f t="shared" si="12"/>
        <v>26.936506155874024</v>
      </c>
      <c r="L138" s="9">
        <v>6126</v>
      </c>
      <c r="M138" s="9">
        <v>6023</v>
      </c>
      <c r="N138" s="9">
        <v>19371</v>
      </c>
      <c r="O138" s="8">
        <v>31898</v>
      </c>
      <c r="P138" s="156">
        <f t="shared" si="13"/>
        <v>64.668834856228386</v>
      </c>
      <c r="Q138" s="9">
        <f t="shared" si="15"/>
        <v>29135</v>
      </c>
      <c r="R138" s="9">
        <f t="shared" si="16"/>
        <v>25039</v>
      </c>
      <c r="S138" s="9">
        <f t="shared" si="17"/>
        <v>161999</v>
      </c>
      <c r="T138" s="9">
        <f t="shared" si="18"/>
        <v>212945</v>
      </c>
      <c r="U138" s="167">
        <f t="shared" si="14"/>
        <v>31.448342273717738</v>
      </c>
    </row>
    <row r="139" spans="1:21" x14ac:dyDescent="0.2">
      <c r="A139" s="55" t="s">
        <v>35</v>
      </c>
      <c r="B139" s="7">
        <v>0</v>
      </c>
      <c r="C139" s="9">
        <v>268</v>
      </c>
      <c r="D139" s="9">
        <v>78</v>
      </c>
      <c r="E139" s="8">
        <v>1310</v>
      </c>
      <c r="F139" s="156">
        <f t="shared" ref="F139:F202" si="22">(E139-D139)/D139*100</f>
        <v>1579.4871794871797</v>
      </c>
      <c r="G139" s="7">
        <v>0</v>
      </c>
      <c r="H139" s="9">
        <v>136</v>
      </c>
      <c r="I139" s="9">
        <v>0</v>
      </c>
      <c r="J139" s="8">
        <v>587</v>
      </c>
      <c r="K139" s="156" t="s">
        <v>352</v>
      </c>
      <c r="L139" s="9">
        <v>52</v>
      </c>
      <c r="M139" s="9">
        <v>0</v>
      </c>
      <c r="N139" s="9">
        <v>165</v>
      </c>
      <c r="O139" s="8">
        <v>141</v>
      </c>
      <c r="P139" s="156">
        <f t="shared" ref="P139:P202" si="23">(O139-N139)/N139*100</f>
        <v>-14.545454545454545</v>
      </c>
      <c r="Q139" s="9">
        <f t="shared" si="15"/>
        <v>52</v>
      </c>
      <c r="R139" s="9">
        <f t="shared" si="16"/>
        <v>136</v>
      </c>
      <c r="S139" s="9">
        <f t="shared" si="17"/>
        <v>165</v>
      </c>
      <c r="T139" s="9">
        <f t="shared" si="18"/>
        <v>728</v>
      </c>
      <c r="U139" s="167">
        <f t="shared" ref="U139:U202" si="24">(T139-S139)/S139*100</f>
        <v>341.21212121212119</v>
      </c>
    </row>
    <row r="140" spans="1:21" x14ac:dyDescent="0.2">
      <c r="A140" s="55" t="s">
        <v>36</v>
      </c>
      <c r="B140" s="7">
        <v>20351</v>
      </c>
      <c r="C140" s="9">
        <v>14000</v>
      </c>
      <c r="D140" s="9">
        <v>130568</v>
      </c>
      <c r="E140" s="8">
        <v>162337</v>
      </c>
      <c r="F140" s="156">
        <f t="shared" si="22"/>
        <v>24.331382880950922</v>
      </c>
      <c r="G140" s="7">
        <v>11818</v>
      </c>
      <c r="H140" s="9">
        <v>7797</v>
      </c>
      <c r="I140" s="9">
        <v>100828</v>
      </c>
      <c r="J140" s="8">
        <v>126725</v>
      </c>
      <c r="K140" s="156">
        <f t="shared" ref="K140:K202" si="25">(J140-I140)/I140*100</f>
        <v>25.684333716824693</v>
      </c>
      <c r="L140" s="9">
        <v>4557</v>
      </c>
      <c r="M140" s="9">
        <v>3603</v>
      </c>
      <c r="N140" s="9">
        <v>28538</v>
      </c>
      <c r="O140" s="8">
        <v>34341</v>
      </c>
      <c r="P140" s="156">
        <f t="shared" si="23"/>
        <v>20.334291120611113</v>
      </c>
      <c r="Q140" s="9">
        <f t="shared" ref="Q140:Q203" si="26">G140+L140</f>
        <v>16375</v>
      </c>
      <c r="R140" s="9">
        <f t="shared" ref="R140:R203" si="27">H140+M140</f>
        <v>11400</v>
      </c>
      <c r="S140" s="9">
        <f t="shared" ref="S140:S203" si="28">I140+N140</f>
        <v>129366</v>
      </c>
      <c r="T140" s="9">
        <f t="shared" ref="T140:T203" si="29">J140+O140</f>
        <v>161066</v>
      </c>
      <c r="U140" s="167">
        <f t="shared" si="24"/>
        <v>24.504120093378475</v>
      </c>
    </row>
    <row r="141" spans="1:21" x14ac:dyDescent="0.2">
      <c r="A141" s="55" t="s">
        <v>37</v>
      </c>
      <c r="B141" s="7">
        <v>16056</v>
      </c>
      <c r="C141" s="9">
        <v>11157</v>
      </c>
      <c r="D141" s="9">
        <v>104101</v>
      </c>
      <c r="E141" s="8">
        <v>150582</v>
      </c>
      <c r="F141" s="156">
        <f t="shared" si="22"/>
        <v>44.649907301562905</v>
      </c>
      <c r="G141" s="7">
        <v>16050</v>
      </c>
      <c r="H141" s="9">
        <v>17469</v>
      </c>
      <c r="I141" s="9">
        <v>103009</v>
      </c>
      <c r="J141" s="8">
        <v>148903</v>
      </c>
      <c r="K141" s="156">
        <f t="shared" si="25"/>
        <v>44.553388538865534</v>
      </c>
      <c r="L141" s="9">
        <v>639</v>
      </c>
      <c r="M141" s="9">
        <v>873</v>
      </c>
      <c r="N141" s="9">
        <v>4254</v>
      </c>
      <c r="O141" s="8">
        <v>6767</v>
      </c>
      <c r="P141" s="156">
        <f t="shared" si="23"/>
        <v>59.073812881993412</v>
      </c>
      <c r="Q141" s="9">
        <f t="shared" si="26"/>
        <v>16689</v>
      </c>
      <c r="R141" s="9">
        <f t="shared" si="27"/>
        <v>18342</v>
      </c>
      <c r="S141" s="9">
        <f t="shared" si="28"/>
        <v>107263</v>
      </c>
      <c r="T141" s="9">
        <f t="shared" si="29"/>
        <v>155670</v>
      </c>
      <c r="U141" s="167">
        <f t="shared" si="24"/>
        <v>45.12926172118997</v>
      </c>
    </row>
    <row r="142" spans="1:21" x14ac:dyDescent="0.2">
      <c r="A142" s="55" t="s">
        <v>39</v>
      </c>
      <c r="B142" s="7">
        <v>28006</v>
      </c>
      <c r="C142" s="9">
        <v>31794</v>
      </c>
      <c r="D142" s="9">
        <v>158547</v>
      </c>
      <c r="E142" s="8">
        <v>267711</v>
      </c>
      <c r="F142" s="156">
        <f t="shared" si="22"/>
        <v>68.85276921039187</v>
      </c>
      <c r="G142" s="7">
        <v>25701</v>
      </c>
      <c r="H142" s="9">
        <v>26982</v>
      </c>
      <c r="I142" s="9">
        <v>152156</v>
      </c>
      <c r="J142" s="8">
        <v>213716</v>
      </c>
      <c r="K142" s="156">
        <f t="shared" si="25"/>
        <v>40.458476826414994</v>
      </c>
      <c r="L142" s="9">
        <v>698</v>
      </c>
      <c r="M142" s="9">
        <v>5166</v>
      </c>
      <c r="N142" s="9">
        <v>3294</v>
      </c>
      <c r="O142" s="8">
        <v>35566</v>
      </c>
      <c r="P142" s="156">
        <f t="shared" si="23"/>
        <v>979.72070431086831</v>
      </c>
      <c r="Q142" s="9">
        <f t="shared" si="26"/>
        <v>26399</v>
      </c>
      <c r="R142" s="9">
        <f t="shared" si="27"/>
        <v>32148</v>
      </c>
      <c r="S142" s="9">
        <f t="shared" si="28"/>
        <v>155450</v>
      </c>
      <c r="T142" s="9">
        <f t="shared" si="29"/>
        <v>249282</v>
      </c>
      <c r="U142" s="167">
        <f t="shared" si="24"/>
        <v>60.361531038919267</v>
      </c>
    </row>
    <row r="143" spans="1:21" x14ac:dyDescent="0.2">
      <c r="A143" s="55" t="s">
        <v>40</v>
      </c>
      <c r="B143" s="7">
        <v>4202</v>
      </c>
      <c r="C143" s="9">
        <v>3901</v>
      </c>
      <c r="D143" s="9">
        <v>23560</v>
      </c>
      <c r="E143" s="8">
        <v>28114</v>
      </c>
      <c r="F143" s="156">
        <f t="shared" si="22"/>
        <v>19.329371816638368</v>
      </c>
      <c r="G143" s="7">
        <v>4010</v>
      </c>
      <c r="H143" s="9">
        <v>2550</v>
      </c>
      <c r="I143" s="9">
        <v>22138</v>
      </c>
      <c r="J143" s="8">
        <v>26814</v>
      </c>
      <c r="K143" s="156">
        <f t="shared" si="25"/>
        <v>21.122052579275454</v>
      </c>
      <c r="L143" s="9">
        <v>0</v>
      </c>
      <c r="M143" s="9">
        <v>32</v>
      </c>
      <c r="N143" s="9">
        <v>0</v>
      </c>
      <c r="O143" s="8">
        <v>32</v>
      </c>
      <c r="P143" s="156" t="s">
        <v>352</v>
      </c>
      <c r="Q143" s="9">
        <f t="shared" si="26"/>
        <v>4010</v>
      </c>
      <c r="R143" s="9">
        <f t="shared" si="27"/>
        <v>2582</v>
      </c>
      <c r="S143" s="9">
        <f t="shared" si="28"/>
        <v>22138</v>
      </c>
      <c r="T143" s="9">
        <f t="shared" si="29"/>
        <v>26846</v>
      </c>
      <c r="U143" s="167">
        <f t="shared" si="24"/>
        <v>21.266600415575031</v>
      </c>
    </row>
    <row r="144" spans="1:21" x14ac:dyDescent="0.2">
      <c r="A144" s="55" t="s">
        <v>41</v>
      </c>
      <c r="B144" s="7">
        <v>2294</v>
      </c>
      <c r="C144" s="9">
        <v>4179</v>
      </c>
      <c r="D144" s="9">
        <v>3217</v>
      </c>
      <c r="E144" s="8">
        <v>33446</v>
      </c>
      <c r="F144" s="156">
        <f t="shared" si="22"/>
        <v>939.66428349393846</v>
      </c>
      <c r="G144" s="7">
        <v>657</v>
      </c>
      <c r="H144" s="9">
        <v>2783</v>
      </c>
      <c r="I144" s="9">
        <v>1756</v>
      </c>
      <c r="J144" s="8">
        <v>26472</v>
      </c>
      <c r="K144" s="156">
        <f t="shared" si="25"/>
        <v>1407.51708428246</v>
      </c>
      <c r="L144" s="9">
        <v>95</v>
      </c>
      <c r="M144" s="9">
        <v>697</v>
      </c>
      <c r="N144" s="9">
        <v>563</v>
      </c>
      <c r="O144" s="8">
        <v>6155</v>
      </c>
      <c r="P144" s="156">
        <f t="shared" si="23"/>
        <v>993.25044404973357</v>
      </c>
      <c r="Q144" s="9">
        <f t="shared" si="26"/>
        <v>752</v>
      </c>
      <c r="R144" s="9">
        <f t="shared" si="27"/>
        <v>3480</v>
      </c>
      <c r="S144" s="9">
        <f t="shared" si="28"/>
        <v>2319</v>
      </c>
      <c r="T144" s="9">
        <f t="shared" si="29"/>
        <v>32627</v>
      </c>
      <c r="U144" s="167">
        <f t="shared" si="24"/>
        <v>1306.9426476929711</v>
      </c>
    </row>
    <row r="145" spans="1:21" x14ac:dyDescent="0.2">
      <c r="A145" s="55" t="s">
        <v>42</v>
      </c>
      <c r="B145" s="7">
        <v>0</v>
      </c>
      <c r="C145" s="9">
        <v>5</v>
      </c>
      <c r="D145" s="9">
        <v>0</v>
      </c>
      <c r="E145" s="8">
        <v>674</v>
      </c>
      <c r="F145" s="156" t="s">
        <v>352</v>
      </c>
      <c r="G145" s="7">
        <v>0</v>
      </c>
      <c r="H145" s="9">
        <v>24</v>
      </c>
      <c r="I145" s="9">
        <v>0</v>
      </c>
      <c r="J145" s="8">
        <v>624</v>
      </c>
      <c r="K145" s="156" t="s">
        <v>352</v>
      </c>
      <c r="L145" s="9">
        <v>0</v>
      </c>
      <c r="M145" s="9">
        <v>0</v>
      </c>
      <c r="N145" s="9">
        <v>0</v>
      </c>
      <c r="O145" s="8">
        <v>0</v>
      </c>
      <c r="P145" s="156" t="s">
        <v>352</v>
      </c>
      <c r="Q145" s="9">
        <f t="shared" si="26"/>
        <v>0</v>
      </c>
      <c r="R145" s="9">
        <f t="shared" si="27"/>
        <v>24</v>
      </c>
      <c r="S145" s="9">
        <f t="shared" si="28"/>
        <v>0</v>
      </c>
      <c r="T145" s="9">
        <f t="shared" si="29"/>
        <v>624</v>
      </c>
      <c r="U145" s="167" t="s">
        <v>352</v>
      </c>
    </row>
    <row r="146" spans="1:21" x14ac:dyDescent="0.2">
      <c r="A146" s="55" t="s">
        <v>43</v>
      </c>
      <c r="B146" s="7">
        <v>5865</v>
      </c>
      <c r="C146" s="9">
        <v>5809</v>
      </c>
      <c r="D146" s="9">
        <v>30767</v>
      </c>
      <c r="E146" s="8">
        <v>52970</v>
      </c>
      <c r="F146" s="156">
        <f t="shared" si="22"/>
        <v>72.164981961192183</v>
      </c>
      <c r="G146" s="7">
        <v>5465</v>
      </c>
      <c r="H146" s="9">
        <v>5074</v>
      </c>
      <c r="I146" s="9">
        <v>31676</v>
      </c>
      <c r="J146" s="8">
        <v>44464</v>
      </c>
      <c r="K146" s="156">
        <f t="shared" si="25"/>
        <v>40.37125899734815</v>
      </c>
      <c r="L146" s="9">
        <v>756</v>
      </c>
      <c r="M146" s="9">
        <v>1103</v>
      </c>
      <c r="N146" s="9">
        <v>3480</v>
      </c>
      <c r="O146" s="8">
        <v>9885</v>
      </c>
      <c r="P146" s="156">
        <f t="shared" si="23"/>
        <v>184.05172413793102</v>
      </c>
      <c r="Q146" s="9">
        <f t="shared" si="26"/>
        <v>6221</v>
      </c>
      <c r="R146" s="9">
        <f t="shared" si="27"/>
        <v>6177</v>
      </c>
      <c r="S146" s="9">
        <f t="shared" si="28"/>
        <v>35156</v>
      </c>
      <c r="T146" s="9">
        <f t="shared" si="29"/>
        <v>54349</v>
      </c>
      <c r="U146" s="167">
        <f t="shared" si="24"/>
        <v>54.593810444874279</v>
      </c>
    </row>
    <row r="147" spans="1:21" x14ac:dyDescent="0.2">
      <c r="A147" s="55" t="s">
        <v>44</v>
      </c>
      <c r="B147" s="7">
        <v>1</v>
      </c>
      <c r="C147" s="9">
        <v>3703</v>
      </c>
      <c r="D147" s="9">
        <v>1</v>
      </c>
      <c r="E147" s="8">
        <v>15783</v>
      </c>
      <c r="F147" s="156">
        <f t="shared" si="22"/>
        <v>1578200</v>
      </c>
      <c r="G147" s="7">
        <v>4</v>
      </c>
      <c r="H147" s="9">
        <v>2896</v>
      </c>
      <c r="I147" s="9">
        <v>999</v>
      </c>
      <c r="J147" s="8">
        <v>14091</v>
      </c>
      <c r="K147" s="156">
        <f t="shared" si="25"/>
        <v>1310.5105105105106</v>
      </c>
      <c r="L147" s="9">
        <v>0</v>
      </c>
      <c r="M147" s="9">
        <v>0</v>
      </c>
      <c r="N147" s="9">
        <v>0</v>
      </c>
      <c r="O147" s="8">
        <v>0</v>
      </c>
      <c r="P147" s="156" t="s">
        <v>352</v>
      </c>
      <c r="Q147" s="9">
        <f t="shared" si="26"/>
        <v>4</v>
      </c>
      <c r="R147" s="9">
        <f t="shared" si="27"/>
        <v>2896</v>
      </c>
      <c r="S147" s="9">
        <f t="shared" si="28"/>
        <v>999</v>
      </c>
      <c r="T147" s="9">
        <f t="shared" si="29"/>
        <v>14091</v>
      </c>
      <c r="U147" s="167">
        <f t="shared" si="24"/>
        <v>1310.5105105105106</v>
      </c>
    </row>
    <row r="148" spans="1:21" x14ac:dyDescent="0.2">
      <c r="A148" s="55" t="s">
        <v>340</v>
      </c>
      <c r="B148" s="7" t="s">
        <v>314</v>
      </c>
      <c r="C148" s="9" t="s">
        <v>314</v>
      </c>
      <c r="D148" s="9">
        <v>48793</v>
      </c>
      <c r="E148" s="8">
        <v>140994</v>
      </c>
      <c r="F148" s="156">
        <f t="shared" si="22"/>
        <v>188.96358084151416</v>
      </c>
      <c r="G148" s="7" t="s">
        <v>314</v>
      </c>
      <c r="H148" s="9" t="s">
        <v>314</v>
      </c>
      <c r="I148" s="9">
        <v>50998</v>
      </c>
      <c r="J148" s="8">
        <v>142095</v>
      </c>
      <c r="K148" s="156">
        <f t="shared" si="25"/>
        <v>178.62857366955566</v>
      </c>
      <c r="L148" s="9" t="s">
        <v>314</v>
      </c>
      <c r="M148" s="9" t="s">
        <v>314</v>
      </c>
      <c r="N148" s="9">
        <v>23</v>
      </c>
      <c r="O148" s="8">
        <v>899</v>
      </c>
      <c r="P148" s="156">
        <f t="shared" si="23"/>
        <v>3808.6956521739135</v>
      </c>
      <c r="Q148" s="9" t="s">
        <v>314</v>
      </c>
      <c r="R148" s="9" t="s">
        <v>314</v>
      </c>
      <c r="S148" s="9">
        <f t="shared" si="28"/>
        <v>51021</v>
      </c>
      <c r="T148" s="9">
        <f t="shared" si="29"/>
        <v>142994</v>
      </c>
      <c r="U148" s="167">
        <f t="shared" si="24"/>
        <v>180.26498892612847</v>
      </c>
    </row>
    <row r="149" spans="1:21" x14ac:dyDescent="0.2">
      <c r="A149" s="55" t="s">
        <v>46</v>
      </c>
      <c r="B149" s="7">
        <v>2829</v>
      </c>
      <c r="C149" s="9">
        <v>4517</v>
      </c>
      <c r="D149" s="9">
        <v>27792</v>
      </c>
      <c r="E149" s="8">
        <v>52996</v>
      </c>
      <c r="F149" s="156">
        <f t="shared" si="22"/>
        <v>90.687967760506609</v>
      </c>
      <c r="G149" s="7">
        <v>5126</v>
      </c>
      <c r="H149" s="9">
        <v>8473</v>
      </c>
      <c r="I149" s="9">
        <v>36395</v>
      </c>
      <c r="J149" s="8">
        <v>72090</v>
      </c>
      <c r="K149" s="156">
        <f t="shared" si="25"/>
        <v>98.076658881714522</v>
      </c>
      <c r="L149" s="9">
        <v>20</v>
      </c>
      <c r="M149" s="9">
        <v>0</v>
      </c>
      <c r="N149" s="9">
        <v>20</v>
      </c>
      <c r="O149" s="8">
        <v>91</v>
      </c>
      <c r="P149" s="156">
        <f t="shared" si="23"/>
        <v>355</v>
      </c>
      <c r="Q149" s="9">
        <f t="shared" si="26"/>
        <v>5146</v>
      </c>
      <c r="R149" s="9">
        <f t="shared" si="27"/>
        <v>8473</v>
      </c>
      <c r="S149" s="9">
        <f t="shared" si="28"/>
        <v>36415</v>
      </c>
      <c r="T149" s="9">
        <f t="shared" si="29"/>
        <v>72181</v>
      </c>
      <c r="U149" s="167">
        <f t="shared" si="24"/>
        <v>98.217767403542496</v>
      </c>
    </row>
    <row r="150" spans="1:21" x14ac:dyDescent="0.2">
      <c r="A150" s="55" t="s">
        <v>47</v>
      </c>
      <c r="B150" s="7">
        <v>0</v>
      </c>
      <c r="C150" s="9">
        <v>2332</v>
      </c>
      <c r="D150" s="9">
        <v>0</v>
      </c>
      <c r="E150" s="8">
        <v>10108</v>
      </c>
      <c r="F150" s="156" t="s">
        <v>352</v>
      </c>
      <c r="G150" s="7">
        <v>248</v>
      </c>
      <c r="H150" s="9">
        <v>2868</v>
      </c>
      <c r="I150" s="9">
        <v>1842</v>
      </c>
      <c r="J150" s="8">
        <v>10729</v>
      </c>
      <c r="K150" s="156">
        <f t="shared" si="25"/>
        <v>482.46471226927252</v>
      </c>
      <c r="L150" s="9">
        <v>0</v>
      </c>
      <c r="M150" s="9">
        <v>0</v>
      </c>
      <c r="N150" s="9">
        <v>0</v>
      </c>
      <c r="O150" s="8">
        <v>0</v>
      </c>
      <c r="P150" s="156" t="s">
        <v>352</v>
      </c>
      <c r="Q150" s="9">
        <f t="shared" si="26"/>
        <v>248</v>
      </c>
      <c r="R150" s="9">
        <f t="shared" si="27"/>
        <v>2868</v>
      </c>
      <c r="S150" s="9">
        <f t="shared" si="28"/>
        <v>1842</v>
      </c>
      <c r="T150" s="9">
        <f t="shared" si="29"/>
        <v>10729</v>
      </c>
      <c r="U150" s="167">
        <f t="shared" si="24"/>
        <v>482.46471226927252</v>
      </c>
    </row>
    <row r="151" spans="1:21" x14ac:dyDescent="0.2">
      <c r="A151" s="54" t="s">
        <v>70</v>
      </c>
      <c r="B151" s="58">
        <f>SUM(B134:B150)</f>
        <v>118852</v>
      </c>
      <c r="C151" s="59">
        <f t="shared" ref="C151:O151" si="30">SUM(C134:C150)</f>
        <v>109784</v>
      </c>
      <c r="D151" s="59">
        <f t="shared" si="30"/>
        <v>756894</v>
      </c>
      <c r="E151" s="60">
        <f t="shared" si="30"/>
        <v>1182282</v>
      </c>
      <c r="F151" s="157">
        <f t="shared" si="22"/>
        <v>56.201793117662447</v>
      </c>
      <c r="G151" s="58">
        <f t="shared" si="30"/>
        <v>94787</v>
      </c>
      <c r="H151" s="59">
        <f t="shared" si="30"/>
        <v>97137</v>
      </c>
      <c r="I151" s="59">
        <f t="shared" si="30"/>
        <v>677107</v>
      </c>
      <c r="J151" s="60">
        <f t="shared" si="30"/>
        <v>1036006</v>
      </c>
      <c r="K151" s="157">
        <f t="shared" si="25"/>
        <v>53.004768817926859</v>
      </c>
      <c r="L151" s="59">
        <f t="shared" si="30"/>
        <v>20632</v>
      </c>
      <c r="M151" s="59">
        <f t="shared" si="30"/>
        <v>17770</v>
      </c>
      <c r="N151" s="59">
        <f t="shared" si="30"/>
        <v>99701</v>
      </c>
      <c r="O151" s="60">
        <f t="shared" si="30"/>
        <v>146688</v>
      </c>
      <c r="P151" s="157">
        <f t="shared" si="23"/>
        <v>47.127912458250172</v>
      </c>
      <c r="Q151" s="59">
        <f t="shared" si="26"/>
        <v>115419</v>
      </c>
      <c r="R151" s="59">
        <f t="shared" si="27"/>
        <v>114907</v>
      </c>
      <c r="S151" s="59">
        <f t="shared" si="28"/>
        <v>776808</v>
      </c>
      <c r="T151" s="59">
        <f t="shared" si="29"/>
        <v>1182694</v>
      </c>
      <c r="U151" s="168">
        <f t="shared" si="24"/>
        <v>52.250491756006632</v>
      </c>
    </row>
    <row r="152" spans="1:21" x14ac:dyDescent="0.2">
      <c r="A152" s="54"/>
      <c r="B152" s="58"/>
      <c r="C152" s="59"/>
      <c r="D152" s="59"/>
      <c r="E152" s="60"/>
      <c r="F152" s="157"/>
      <c r="G152" s="58"/>
      <c r="H152" s="59"/>
      <c r="I152" s="59"/>
      <c r="J152" s="60"/>
      <c r="K152" s="157"/>
      <c r="L152" s="59"/>
      <c r="M152" s="59"/>
      <c r="N152" s="59"/>
      <c r="O152" s="60"/>
      <c r="P152" s="157"/>
      <c r="Q152" s="59"/>
      <c r="R152" s="59"/>
      <c r="S152" s="59"/>
      <c r="T152" s="59"/>
      <c r="U152" s="168"/>
    </row>
    <row r="153" spans="1:21" x14ac:dyDescent="0.2">
      <c r="A153" s="54" t="s">
        <v>8</v>
      </c>
      <c r="B153" s="61"/>
      <c r="C153" s="62"/>
      <c r="D153" s="62"/>
      <c r="E153" s="63"/>
      <c r="F153" s="158"/>
      <c r="G153" s="61"/>
      <c r="H153" s="62"/>
      <c r="I153" s="62"/>
      <c r="J153" s="63"/>
      <c r="K153" s="158"/>
      <c r="L153" s="62"/>
      <c r="M153" s="62"/>
      <c r="N153" s="62"/>
      <c r="O153" s="63"/>
      <c r="P153" s="158"/>
      <c r="Q153" s="62"/>
      <c r="R153" s="62"/>
      <c r="S153" s="62"/>
      <c r="T153" s="62"/>
      <c r="U153" s="169"/>
    </row>
    <row r="154" spans="1:21" x14ac:dyDescent="0.2">
      <c r="A154" s="54" t="s">
        <v>171</v>
      </c>
      <c r="B154" s="61"/>
      <c r="C154" s="62"/>
      <c r="D154" s="62"/>
      <c r="E154" s="63"/>
      <c r="F154" s="158"/>
      <c r="G154" s="61"/>
      <c r="H154" s="62"/>
      <c r="I154" s="62"/>
      <c r="J154" s="63"/>
      <c r="K154" s="158"/>
      <c r="L154" s="62"/>
      <c r="M154" s="62"/>
      <c r="N154" s="62"/>
      <c r="O154" s="63"/>
      <c r="P154" s="158"/>
      <c r="Q154" s="62"/>
      <c r="R154" s="62"/>
      <c r="S154" s="62"/>
      <c r="T154" s="62"/>
      <c r="U154" s="169"/>
    </row>
    <row r="155" spans="1:21" x14ac:dyDescent="0.2">
      <c r="A155" s="54" t="s">
        <v>172</v>
      </c>
      <c r="B155" s="61"/>
      <c r="C155" s="62"/>
      <c r="D155" s="62"/>
      <c r="E155" s="63"/>
      <c r="F155" s="158"/>
      <c r="G155" s="61"/>
      <c r="H155" s="62"/>
      <c r="I155" s="62"/>
      <c r="J155" s="63"/>
      <c r="K155" s="158"/>
      <c r="L155" s="62"/>
      <c r="M155" s="62"/>
      <c r="N155" s="62"/>
      <c r="O155" s="63"/>
      <c r="P155" s="158"/>
      <c r="Q155" s="62"/>
      <c r="R155" s="62"/>
      <c r="S155" s="62"/>
      <c r="T155" s="62"/>
      <c r="U155" s="169"/>
    </row>
    <row r="156" spans="1:21" x14ac:dyDescent="0.2">
      <c r="A156" s="55" t="s">
        <v>173</v>
      </c>
      <c r="B156" s="7">
        <v>344</v>
      </c>
      <c r="C156" s="9">
        <v>318</v>
      </c>
      <c r="D156" s="9">
        <v>1341</v>
      </c>
      <c r="E156" s="8">
        <v>2268</v>
      </c>
      <c r="F156" s="156">
        <f t="shared" si="22"/>
        <v>69.127516778523486</v>
      </c>
      <c r="G156" s="7">
        <v>132</v>
      </c>
      <c r="H156" s="9">
        <v>221</v>
      </c>
      <c r="I156" s="9">
        <v>1413</v>
      </c>
      <c r="J156" s="8">
        <v>1673</v>
      </c>
      <c r="K156" s="156">
        <f t="shared" si="25"/>
        <v>18.400566171266806</v>
      </c>
      <c r="L156" s="9">
        <v>219</v>
      </c>
      <c r="M156" s="9">
        <v>117</v>
      </c>
      <c r="N156" s="9">
        <v>537</v>
      </c>
      <c r="O156" s="8">
        <v>597</v>
      </c>
      <c r="P156" s="156">
        <f t="shared" si="23"/>
        <v>11.173184357541899</v>
      </c>
      <c r="Q156" s="9">
        <f t="shared" si="26"/>
        <v>351</v>
      </c>
      <c r="R156" s="9">
        <f t="shared" si="27"/>
        <v>338</v>
      </c>
      <c r="S156" s="9">
        <f t="shared" si="28"/>
        <v>1950</v>
      </c>
      <c r="T156" s="9">
        <f t="shared" si="29"/>
        <v>2270</v>
      </c>
      <c r="U156" s="167">
        <f t="shared" si="24"/>
        <v>16.410256410256409</v>
      </c>
    </row>
    <row r="157" spans="1:21" x14ac:dyDescent="0.2">
      <c r="A157" s="55" t="s">
        <v>335</v>
      </c>
      <c r="B157" s="7">
        <v>11219</v>
      </c>
      <c r="C157" s="9">
        <v>9045</v>
      </c>
      <c r="D157" s="9">
        <v>67881</v>
      </c>
      <c r="E157" s="8">
        <v>80224</v>
      </c>
      <c r="F157" s="156">
        <f t="shared" si="22"/>
        <v>18.18329134809446</v>
      </c>
      <c r="G157" s="7">
        <v>11215</v>
      </c>
      <c r="H157" s="9">
        <v>9165</v>
      </c>
      <c r="I157" s="9">
        <v>69963</v>
      </c>
      <c r="J157" s="8">
        <v>79406</v>
      </c>
      <c r="K157" s="156">
        <f t="shared" si="25"/>
        <v>13.497134199505453</v>
      </c>
      <c r="L157" s="9">
        <v>45</v>
      </c>
      <c r="M157" s="9">
        <v>109</v>
      </c>
      <c r="N157" s="9">
        <v>264</v>
      </c>
      <c r="O157" s="8">
        <v>908</v>
      </c>
      <c r="P157" s="156">
        <f t="shared" si="23"/>
        <v>243.93939393939394</v>
      </c>
      <c r="Q157" s="9">
        <f t="shared" si="26"/>
        <v>11260</v>
      </c>
      <c r="R157" s="9">
        <f t="shared" si="27"/>
        <v>9274</v>
      </c>
      <c r="S157" s="9">
        <f t="shared" si="28"/>
        <v>70227</v>
      </c>
      <c r="T157" s="9">
        <f t="shared" si="29"/>
        <v>80314</v>
      </c>
      <c r="U157" s="167">
        <f t="shared" si="24"/>
        <v>14.363421476070457</v>
      </c>
    </row>
    <row r="158" spans="1:21" x14ac:dyDescent="0.2">
      <c r="A158" s="55" t="s">
        <v>348</v>
      </c>
      <c r="B158" s="7" t="s">
        <v>314</v>
      </c>
      <c r="C158" s="9" t="s">
        <v>314</v>
      </c>
      <c r="D158" s="9">
        <v>800</v>
      </c>
      <c r="E158" s="8">
        <v>1812</v>
      </c>
      <c r="F158" s="156">
        <f t="shared" si="22"/>
        <v>126.49999999999999</v>
      </c>
      <c r="G158" s="7" t="s">
        <v>314</v>
      </c>
      <c r="H158" s="9" t="s">
        <v>314</v>
      </c>
      <c r="I158" s="9">
        <v>1231</v>
      </c>
      <c r="J158" s="8">
        <v>1928</v>
      </c>
      <c r="K158" s="156">
        <f t="shared" si="25"/>
        <v>56.620633631194153</v>
      </c>
      <c r="L158" s="9" t="s">
        <v>314</v>
      </c>
      <c r="M158" s="9" t="s">
        <v>314</v>
      </c>
      <c r="N158" s="9">
        <v>0</v>
      </c>
      <c r="O158" s="8">
        <v>0</v>
      </c>
      <c r="P158" s="156" t="s">
        <v>352</v>
      </c>
      <c r="Q158" s="9" t="s">
        <v>314</v>
      </c>
      <c r="R158" s="9" t="s">
        <v>314</v>
      </c>
      <c r="S158" s="9">
        <f t="shared" si="28"/>
        <v>1231</v>
      </c>
      <c r="T158" s="9">
        <f t="shared" si="29"/>
        <v>1928</v>
      </c>
      <c r="U158" s="167">
        <f t="shared" si="24"/>
        <v>56.620633631194153</v>
      </c>
    </row>
    <row r="159" spans="1:21" x14ac:dyDescent="0.2">
      <c r="A159" s="54" t="s">
        <v>174</v>
      </c>
      <c r="B159" s="58">
        <f>SUM(B156:B158)</f>
        <v>11563</v>
      </c>
      <c r="C159" s="59">
        <f t="shared" ref="C159:O159" si="31">SUM(C156:C158)</f>
        <v>9363</v>
      </c>
      <c r="D159" s="59">
        <f t="shared" si="31"/>
        <v>70022</v>
      </c>
      <c r="E159" s="60">
        <f t="shared" si="31"/>
        <v>84304</v>
      </c>
      <c r="F159" s="157">
        <f t="shared" si="22"/>
        <v>20.396446830995973</v>
      </c>
      <c r="G159" s="58">
        <f t="shared" si="31"/>
        <v>11347</v>
      </c>
      <c r="H159" s="59">
        <f t="shared" si="31"/>
        <v>9386</v>
      </c>
      <c r="I159" s="59">
        <f t="shared" si="31"/>
        <v>72607</v>
      </c>
      <c r="J159" s="60">
        <f t="shared" si="31"/>
        <v>83007</v>
      </c>
      <c r="K159" s="157">
        <f t="shared" si="25"/>
        <v>14.323687798697096</v>
      </c>
      <c r="L159" s="59">
        <f t="shared" si="31"/>
        <v>264</v>
      </c>
      <c r="M159" s="59">
        <f t="shared" si="31"/>
        <v>226</v>
      </c>
      <c r="N159" s="59">
        <f t="shared" si="31"/>
        <v>801</v>
      </c>
      <c r="O159" s="60">
        <f t="shared" si="31"/>
        <v>1505</v>
      </c>
      <c r="P159" s="157">
        <f t="shared" si="23"/>
        <v>87.890137328339577</v>
      </c>
      <c r="Q159" s="59">
        <f t="shared" si="26"/>
        <v>11611</v>
      </c>
      <c r="R159" s="59">
        <f t="shared" si="27"/>
        <v>9612</v>
      </c>
      <c r="S159" s="59">
        <f t="shared" si="28"/>
        <v>73408</v>
      </c>
      <c r="T159" s="59">
        <f t="shared" si="29"/>
        <v>84512</v>
      </c>
      <c r="U159" s="168">
        <f t="shared" si="24"/>
        <v>15.126416739319964</v>
      </c>
    </row>
    <row r="160" spans="1:21" x14ac:dyDescent="0.2">
      <c r="A160" s="54" t="s">
        <v>175</v>
      </c>
      <c r="B160" s="61"/>
      <c r="C160" s="62"/>
      <c r="D160" s="62"/>
      <c r="E160" s="63"/>
      <c r="F160" s="158"/>
      <c r="G160" s="61"/>
      <c r="H160" s="62"/>
      <c r="I160" s="62"/>
      <c r="J160" s="63"/>
      <c r="K160" s="158"/>
      <c r="L160" s="62"/>
      <c r="M160" s="62"/>
      <c r="N160" s="62"/>
      <c r="O160" s="63"/>
      <c r="P160" s="158"/>
      <c r="Q160" s="62"/>
      <c r="R160" s="62"/>
      <c r="S160" s="62"/>
      <c r="T160" s="62"/>
      <c r="U160" s="169"/>
    </row>
    <row r="161" spans="1:21" x14ac:dyDescent="0.2">
      <c r="A161" s="55" t="s">
        <v>176</v>
      </c>
      <c r="B161" s="7">
        <v>0</v>
      </c>
      <c r="C161" s="9">
        <v>25</v>
      </c>
      <c r="D161" s="9">
        <v>60</v>
      </c>
      <c r="E161" s="8">
        <v>60</v>
      </c>
      <c r="F161" s="156">
        <f t="shared" si="22"/>
        <v>0</v>
      </c>
      <c r="G161" s="7">
        <v>0</v>
      </c>
      <c r="H161" s="9">
        <v>25</v>
      </c>
      <c r="I161" s="9">
        <v>59</v>
      </c>
      <c r="J161" s="8">
        <v>60</v>
      </c>
      <c r="K161" s="156">
        <f t="shared" si="25"/>
        <v>1.6949152542372881</v>
      </c>
      <c r="L161" s="9">
        <v>0</v>
      </c>
      <c r="M161" s="9">
        <v>0</v>
      </c>
      <c r="N161" s="9">
        <v>0</v>
      </c>
      <c r="O161" s="8">
        <v>0</v>
      </c>
      <c r="P161" s="156" t="s">
        <v>352</v>
      </c>
      <c r="Q161" s="9">
        <f t="shared" si="26"/>
        <v>0</v>
      </c>
      <c r="R161" s="9">
        <f t="shared" si="27"/>
        <v>25</v>
      </c>
      <c r="S161" s="9">
        <f t="shared" si="28"/>
        <v>59</v>
      </c>
      <c r="T161" s="9">
        <f t="shared" si="29"/>
        <v>60</v>
      </c>
      <c r="U161" s="167">
        <f t="shared" si="24"/>
        <v>1.6949152542372881</v>
      </c>
    </row>
    <row r="162" spans="1:21" x14ac:dyDescent="0.2">
      <c r="A162" s="55" t="s">
        <v>349</v>
      </c>
      <c r="B162" s="7" t="s">
        <v>314</v>
      </c>
      <c r="C162" s="9" t="s">
        <v>314</v>
      </c>
      <c r="D162" s="9">
        <v>57</v>
      </c>
      <c r="E162" s="8">
        <v>99</v>
      </c>
      <c r="F162" s="156">
        <f t="shared" si="22"/>
        <v>73.68421052631578</v>
      </c>
      <c r="G162" s="7" t="s">
        <v>314</v>
      </c>
      <c r="H162" s="9" t="s">
        <v>314</v>
      </c>
      <c r="I162" s="9">
        <v>0</v>
      </c>
      <c r="J162" s="8">
        <v>0</v>
      </c>
      <c r="K162" s="156" t="s">
        <v>352</v>
      </c>
      <c r="L162" s="9" t="s">
        <v>314</v>
      </c>
      <c r="M162" s="9" t="s">
        <v>314</v>
      </c>
      <c r="N162" s="9">
        <v>76</v>
      </c>
      <c r="O162" s="8">
        <v>116</v>
      </c>
      <c r="P162" s="156">
        <f t="shared" si="23"/>
        <v>52.631578947368418</v>
      </c>
      <c r="Q162" s="9" t="s">
        <v>314</v>
      </c>
      <c r="R162" s="9" t="s">
        <v>314</v>
      </c>
      <c r="S162" s="9">
        <f t="shared" si="28"/>
        <v>76</v>
      </c>
      <c r="T162" s="9">
        <f t="shared" si="29"/>
        <v>116</v>
      </c>
      <c r="U162" s="167">
        <f t="shared" si="24"/>
        <v>52.631578947368418</v>
      </c>
    </row>
    <row r="163" spans="1:21" x14ac:dyDescent="0.2">
      <c r="A163" s="54" t="s">
        <v>177</v>
      </c>
      <c r="B163" s="58">
        <f>SUM(B161:B162)</f>
        <v>0</v>
      </c>
      <c r="C163" s="59">
        <f t="shared" ref="C163:O163" si="32">SUM(C161:C162)</f>
        <v>25</v>
      </c>
      <c r="D163" s="59">
        <f t="shared" si="32"/>
        <v>117</v>
      </c>
      <c r="E163" s="60">
        <f t="shared" si="32"/>
        <v>159</v>
      </c>
      <c r="F163" s="157">
        <f t="shared" si="22"/>
        <v>35.897435897435898</v>
      </c>
      <c r="G163" s="58">
        <f t="shared" si="32"/>
        <v>0</v>
      </c>
      <c r="H163" s="59">
        <f t="shared" si="32"/>
        <v>25</v>
      </c>
      <c r="I163" s="59">
        <f t="shared" si="32"/>
        <v>59</v>
      </c>
      <c r="J163" s="60">
        <f t="shared" si="32"/>
        <v>60</v>
      </c>
      <c r="K163" s="157">
        <f t="shared" si="25"/>
        <v>1.6949152542372881</v>
      </c>
      <c r="L163" s="59">
        <f t="shared" si="32"/>
        <v>0</v>
      </c>
      <c r="M163" s="59">
        <f t="shared" si="32"/>
        <v>0</v>
      </c>
      <c r="N163" s="59">
        <f t="shared" si="32"/>
        <v>76</v>
      </c>
      <c r="O163" s="60">
        <f t="shared" si="32"/>
        <v>116</v>
      </c>
      <c r="P163" s="157">
        <f t="shared" si="23"/>
        <v>52.631578947368418</v>
      </c>
      <c r="Q163" s="59">
        <f t="shared" si="26"/>
        <v>0</v>
      </c>
      <c r="R163" s="59">
        <f t="shared" si="27"/>
        <v>25</v>
      </c>
      <c r="S163" s="59">
        <f t="shared" si="28"/>
        <v>135</v>
      </c>
      <c r="T163" s="59">
        <f t="shared" si="29"/>
        <v>176</v>
      </c>
      <c r="U163" s="168">
        <f t="shared" si="24"/>
        <v>30.37037037037037</v>
      </c>
    </row>
    <row r="164" spans="1:21" x14ac:dyDescent="0.2">
      <c r="A164" s="54" t="s">
        <v>178</v>
      </c>
      <c r="B164" s="58">
        <f>+B159+B163</f>
        <v>11563</v>
      </c>
      <c r="C164" s="59">
        <f t="shared" ref="C164:O164" si="33">+C159+C163</f>
        <v>9388</v>
      </c>
      <c r="D164" s="59">
        <f t="shared" si="33"/>
        <v>70139</v>
      </c>
      <c r="E164" s="60">
        <f t="shared" si="33"/>
        <v>84463</v>
      </c>
      <c r="F164" s="157">
        <f t="shared" si="22"/>
        <v>20.422304281498167</v>
      </c>
      <c r="G164" s="58">
        <f t="shared" si="33"/>
        <v>11347</v>
      </c>
      <c r="H164" s="59">
        <f t="shared" si="33"/>
        <v>9411</v>
      </c>
      <c r="I164" s="59">
        <f t="shared" si="33"/>
        <v>72666</v>
      </c>
      <c r="J164" s="60">
        <f t="shared" si="33"/>
        <v>83067</v>
      </c>
      <c r="K164" s="157">
        <f t="shared" si="25"/>
        <v>14.31343406820246</v>
      </c>
      <c r="L164" s="59">
        <f t="shared" si="33"/>
        <v>264</v>
      </c>
      <c r="M164" s="59">
        <f t="shared" si="33"/>
        <v>226</v>
      </c>
      <c r="N164" s="59">
        <f t="shared" si="33"/>
        <v>877</v>
      </c>
      <c r="O164" s="60">
        <f t="shared" si="33"/>
        <v>1621</v>
      </c>
      <c r="P164" s="157">
        <f t="shared" si="23"/>
        <v>84.83466362599772</v>
      </c>
      <c r="Q164" s="59">
        <f t="shared" si="26"/>
        <v>11611</v>
      </c>
      <c r="R164" s="59">
        <f t="shared" si="27"/>
        <v>9637</v>
      </c>
      <c r="S164" s="59">
        <f t="shared" si="28"/>
        <v>73543</v>
      </c>
      <c r="T164" s="59">
        <f t="shared" si="29"/>
        <v>84688</v>
      </c>
      <c r="U164" s="168">
        <f t="shared" si="24"/>
        <v>15.154399466978502</v>
      </c>
    </row>
    <row r="165" spans="1:21" x14ac:dyDescent="0.2">
      <c r="A165" s="54" t="s">
        <v>9</v>
      </c>
      <c r="B165" s="58">
        <f>+B53+B131+B164</f>
        <v>315838</v>
      </c>
      <c r="C165" s="59">
        <f>+C53+C131+C164</f>
        <v>274227</v>
      </c>
      <c r="D165" s="59">
        <f>+D53+D131+D164</f>
        <v>2005975</v>
      </c>
      <c r="E165" s="60">
        <f>+E53+E131+E164</f>
        <v>2574790</v>
      </c>
      <c r="F165" s="157">
        <f t="shared" si="22"/>
        <v>28.356036341429981</v>
      </c>
      <c r="G165" s="58">
        <f>+G53+G131+G164</f>
        <v>252998</v>
      </c>
      <c r="H165" s="59">
        <f>+H53+H131+H164</f>
        <v>219421</v>
      </c>
      <c r="I165" s="59">
        <f>+I53+I131+I164</f>
        <v>1777874</v>
      </c>
      <c r="J165" s="60">
        <f>+J53+J131+J164</f>
        <v>2148838</v>
      </c>
      <c r="K165" s="157">
        <f t="shared" si="25"/>
        <v>20.865595649635463</v>
      </c>
      <c r="L165" s="59">
        <f>+L53+L131+L164</f>
        <v>57050</v>
      </c>
      <c r="M165" s="59">
        <f>+M53+M131+M164</f>
        <v>54846</v>
      </c>
      <c r="N165" s="59">
        <f>+N53+N131+N164</f>
        <v>291170</v>
      </c>
      <c r="O165" s="60">
        <f>+O53+O131+O164</f>
        <v>424037</v>
      </c>
      <c r="P165" s="157">
        <f t="shared" si="23"/>
        <v>45.63210495586771</v>
      </c>
      <c r="Q165" s="59">
        <f t="shared" si="26"/>
        <v>310048</v>
      </c>
      <c r="R165" s="59">
        <f t="shared" si="27"/>
        <v>274267</v>
      </c>
      <c r="S165" s="59">
        <f t="shared" si="28"/>
        <v>2069044</v>
      </c>
      <c r="T165" s="59">
        <f t="shared" si="29"/>
        <v>2572875</v>
      </c>
      <c r="U165" s="168">
        <f t="shared" si="24"/>
        <v>24.350907955558217</v>
      </c>
    </row>
    <row r="166" spans="1:21" s="1" customFormat="1" ht="12.75" customHeight="1" x14ac:dyDescent="0.2">
      <c r="A166" s="69" t="s">
        <v>339</v>
      </c>
      <c r="B166" s="68"/>
      <c r="C166" s="70"/>
      <c r="D166" s="70"/>
      <c r="E166" s="70" t="s">
        <v>338</v>
      </c>
      <c r="F166" s="161"/>
      <c r="G166" s="71"/>
      <c r="H166" s="70"/>
      <c r="J166" s="72"/>
      <c r="K166" s="161"/>
      <c r="L166" s="70"/>
      <c r="N166" s="73"/>
      <c r="O166" s="74"/>
      <c r="P166" s="161"/>
      <c r="Q166" s="70"/>
      <c r="S166" s="73"/>
      <c r="T166" s="93"/>
      <c r="U166" s="161"/>
    </row>
    <row r="167" spans="1:21" s="1" customFormat="1" ht="12.75" customHeight="1" x14ac:dyDescent="0.2">
      <c r="A167" s="97"/>
      <c r="B167" s="68"/>
      <c r="C167" s="70"/>
      <c r="D167" s="70"/>
      <c r="E167" s="70"/>
      <c r="F167" s="161"/>
      <c r="G167" s="71"/>
      <c r="H167" s="70"/>
      <c r="J167" s="72"/>
      <c r="K167" s="161"/>
      <c r="L167" s="70"/>
      <c r="N167" s="73"/>
      <c r="O167" s="93"/>
      <c r="P167" s="161"/>
      <c r="Q167" s="70"/>
      <c r="S167" s="73"/>
      <c r="T167" s="93"/>
      <c r="U167" s="161"/>
    </row>
    <row r="168" spans="1:21" s="1" customFormat="1" ht="12.75" customHeight="1" x14ac:dyDescent="0.2">
      <c r="A168" s="98" t="s">
        <v>356</v>
      </c>
      <c r="B168" s="68"/>
      <c r="C168" s="70"/>
      <c r="D168" s="70"/>
      <c r="E168" s="70"/>
      <c r="F168" s="161"/>
      <c r="G168" s="71"/>
      <c r="H168" s="70"/>
      <c r="J168" s="72"/>
      <c r="K168" s="161"/>
      <c r="L168" s="70"/>
      <c r="N168" s="73"/>
      <c r="O168" s="93"/>
      <c r="P168" s="161"/>
      <c r="Q168" s="70"/>
      <c r="S168" s="73"/>
      <c r="T168" s="93"/>
      <c r="U168" s="161"/>
    </row>
    <row r="169" spans="1:21" x14ac:dyDescent="0.2">
      <c r="A169" s="55" t="s">
        <v>37</v>
      </c>
      <c r="B169" s="7">
        <v>344</v>
      </c>
      <c r="C169" s="9">
        <v>343</v>
      </c>
      <c r="D169" s="9">
        <v>1401</v>
      </c>
      <c r="E169" s="8">
        <v>2328</v>
      </c>
      <c r="F169" s="156">
        <f t="shared" si="22"/>
        <v>66.167023554603858</v>
      </c>
      <c r="G169" s="7">
        <v>132</v>
      </c>
      <c r="H169" s="9">
        <v>246</v>
      </c>
      <c r="I169" s="9">
        <v>1472</v>
      </c>
      <c r="J169" s="8">
        <v>1733</v>
      </c>
      <c r="K169" s="156">
        <f t="shared" si="25"/>
        <v>17.730978260869566</v>
      </c>
      <c r="L169" s="9">
        <v>219</v>
      </c>
      <c r="M169" s="9">
        <v>117</v>
      </c>
      <c r="N169" s="9">
        <v>537</v>
      </c>
      <c r="O169" s="8">
        <v>597</v>
      </c>
      <c r="P169" s="156">
        <f t="shared" si="23"/>
        <v>11.173184357541899</v>
      </c>
      <c r="Q169" s="9">
        <f t="shared" si="26"/>
        <v>351</v>
      </c>
      <c r="R169" s="9">
        <f t="shared" si="27"/>
        <v>363</v>
      </c>
      <c r="S169" s="9">
        <f t="shared" si="28"/>
        <v>2009</v>
      </c>
      <c r="T169" s="9">
        <f t="shared" si="29"/>
        <v>2330</v>
      </c>
      <c r="U169" s="167">
        <f t="shared" si="24"/>
        <v>15.978098556495768</v>
      </c>
    </row>
    <row r="170" spans="1:21" x14ac:dyDescent="0.2">
      <c r="A170" s="55" t="s">
        <v>39</v>
      </c>
      <c r="B170" s="7">
        <v>11219</v>
      </c>
      <c r="C170" s="9">
        <v>9045</v>
      </c>
      <c r="D170" s="9">
        <v>67881</v>
      </c>
      <c r="E170" s="8">
        <v>80224</v>
      </c>
      <c r="F170" s="156">
        <f t="shared" si="22"/>
        <v>18.18329134809446</v>
      </c>
      <c r="G170" s="7">
        <v>11215</v>
      </c>
      <c r="H170" s="9">
        <v>9165</v>
      </c>
      <c r="I170" s="9">
        <v>69963</v>
      </c>
      <c r="J170" s="8">
        <v>79406</v>
      </c>
      <c r="K170" s="156">
        <f t="shared" si="25"/>
        <v>13.497134199505453</v>
      </c>
      <c r="L170" s="9">
        <v>45</v>
      </c>
      <c r="M170" s="9">
        <v>109</v>
      </c>
      <c r="N170" s="9">
        <v>264</v>
      </c>
      <c r="O170" s="8">
        <v>908</v>
      </c>
      <c r="P170" s="156">
        <f t="shared" si="23"/>
        <v>243.93939393939394</v>
      </c>
      <c r="Q170" s="9">
        <f t="shared" si="26"/>
        <v>11260</v>
      </c>
      <c r="R170" s="9">
        <f t="shared" si="27"/>
        <v>9274</v>
      </c>
      <c r="S170" s="9">
        <f t="shared" si="28"/>
        <v>70227</v>
      </c>
      <c r="T170" s="9">
        <f t="shared" si="29"/>
        <v>80314</v>
      </c>
      <c r="U170" s="167">
        <f t="shared" si="24"/>
        <v>14.363421476070457</v>
      </c>
    </row>
    <row r="171" spans="1:21" x14ac:dyDescent="0.2">
      <c r="A171" s="55" t="s">
        <v>340</v>
      </c>
      <c r="B171" s="7" t="s">
        <v>314</v>
      </c>
      <c r="C171" s="9" t="s">
        <v>314</v>
      </c>
      <c r="D171" s="9">
        <v>857</v>
      </c>
      <c r="E171" s="8">
        <v>1911</v>
      </c>
      <c r="F171" s="156">
        <f t="shared" si="22"/>
        <v>122.98716452742124</v>
      </c>
      <c r="G171" s="7" t="s">
        <v>314</v>
      </c>
      <c r="H171" s="9" t="s">
        <v>314</v>
      </c>
      <c r="I171" s="9">
        <v>1231</v>
      </c>
      <c r="J171" s="8">
        <v>1928</v>
      </c>
      <c r="K171" s="156">
        <f t="shared" si="25"/>
        <v>56.620633631194153</v>
      </c>
      <c r="L171" s="9" t="s">
        <v>314</v>
      </c>
      <c r="M171" s="9" t="s">
        <v>314</v>
      </c>
      <c r="N171" s="9">
        <v>76</v>
      </c>
      <c r="O171" s="8">
        <v>116</v>
      </c>
      <c r="P171" s="156">
        <f t="shared" si="23"/>
        <v>52.631578947368418</v>
      </c>
      <c r="Q171" s="9" t="s">
        <v>314</v>
      </c>
      <c r="R171" s="9" t="s">
        <v>314</v>
      </c>
      <c r="S171" s="9">
        <f t="shared" si="28"/>
        <v>1307</v>
      </c>
      <c r="T171" s="9">
        <f t="shared" si="29"/>
        <v>2044</v>
      </c>
      <c r="U171" s="167">
        <f t="shared" si="24"/>
        <v>56.388676358071919</v>
      </c>
    </row>
    <row r="172" spans="1:21" x14ac:dyDescent="0.2">
      <c r="A172" s="54" t="s">
        <v>71</v>
      </c>
      <c r="B172" s="58">
        <f>SUM(B169:B171)</f>
        <v>11563</v>
      </c>
      <c r="C172" s="59">
        <f t="shared" ref="C172:O172" si="34">SUM(C169:C171)</f>
        <v>9388</v>
      </c>
      <c r="D172" s="59">
        <f t="shared" si="34"/>
        <v>70139</v>
      </c>
      <c r="E172" s="60">
        <f t="shared" si="34"/>
        <v>84463</v>
      </c>
      <c r="F172" s="157">
        <f t="shared" si="22"/>
        <v>20.422304281498167</v>
      </c>
      <c r="G172" s="58">
        <f t="shared" si="34"/>
        <v>11347</v>
      </c>
      <c r="H172" s="59">
        <f t="shared" si="34"/>
        <v>9411</v>
      </c>
      <c r="I172" s="59">
        <f t="shared" si="34"/>
        <v>72666</v>
      </c>
      <c r="J172" s="60">
        <f t="shared" si="34"/>
        <v>83067</v>
      </c>
      <c r="K172" s="157">
        <f t="shared" si="25"/>
        <v>14.31343406820246</v>
      </c>
      <c r="L172" s="59">
        <f t="shared" si="34"/>
        <v>264</v>
      </c>
      <c r="M172" s="59">
        <f t="shared" si="34"/>
        <v>226</v>
      </c>
      <c r="N172" s="59">
        <f t="shared" si="34"/>
        <v>877</v>
      </c>
      <c r="O172" s="60">
        <f t="shared" si="34"/>
        <v>1621</v>
      </c>
      <c r="P172" s="157">
        <f t="shared" si="23"/>
        <v>84.83466362599772</v>
      </c>
      <c r="Q172" s="59">
        <f t="shared" si="26"/>
        <v>11611</v>
      </c>
      <c r="R172" s="59">
        <f t="shared" si="27"/>
        <v>9637</v>
      </c>
      <c r="S172" s="59">
        <f t="shared" si="28"/>
        <v>73543</v>
      </c>
      <c r="T172" s="59">
        <f t="shared" si="29"/>
        <v>84688</v>
      </c>
      <c r="U172" s="168">
        <f t="shared" si="24"/>
        <v>15.154399466978502</v>
      </c>
    </row>
    <row r="173" spans="1:21" x14ac:dyDescent="0.2">
      <c r="A173" s="54" t="s">
        <v>9</v>
      </c>
      <c r="B173" s="58">
        <v>315838</v>
      </c>
      <c r="C173" s="59">
        <v>274227</v>
      </c>
      <c r="D173" s="59">
        <v>2005975</v>
      </c>
      <c r="E173" s="60">
        <v>2574790</v>
      </c>
      <c r="F173" s="157">
        <f t="shared" si="22"/>
        <v>28.356036341429981</v>
      </c>
      <c r="G173" s="58">
        <v>252998</v>
      </c>
      <c r="H173" s="59">
        <v>219421</v>
      </c>
      <c r="I173" s="59">
        <v>1777874</v>
      </c>
      <c r="J173" s="60">
        <v>2148838</v>
      </c>
      <c r="K173" s="157">
        <f t="shared" si="25"/>
        <v>20.865595649635463</v>
      </c>
      <c r="L173" s="59">
        <v>57050</v>
      </c>
      <c r="M173" s="59">
        <v>54846</v>
      </c>
      <c r="N173" s="59">
        <v>291170</v>
      </c>
      <c r="O173" s="60">
        <v>424037</v>
      </c>
      <c r="P173" s="157">
        <f t="shared" si="23"/>
        <v>45.63210495586771</v>
      </c>
      <c r="Q173" s="59">
        <f t="shared" si="26"/>
        <v>310048</v>
      </c>
      <c r="R173" s="59">
        <f t="shared" si="27"/>
        <v>274267</v>
      </c>
      <c r="S173" s="59">
        <f t="shared" si="28"/>
        <v>2069044</v>
      </c>
      <c r="T173" s="59">
        <f t="shared" si="29"/>
        <v>2572875</v>
      </c>
      <c r="U173" s="168">
        <f t="shared" si="24"/>
        <v>24.350907955558217</v>
      </c>
    </row>
    <row r="174" spans="1:21" s="1" customFormat="1" ht="12.75" customHeight="1" x14ac:dyDescent="0.2">
      <c r="A174" s="69" t="s">
        <v>339</v>
      </c>
      <c r="B174" s="68"/>
      <c r="C174" s="70"/>
      <c r="D174" s="70"/>
      <c r="E174" s="70" t="s">
        <v>338</v>
      </c>
      <c r="F174" s="161"/>
      <c r="G174" s="71"/>
      <c r="H174" s="70"/>
      <c r="J174" s="72"/>
      <c r="K174" s="161"/>
      <c r="L174" s="70"/>
      <c r="N174" s="73"/>
      <c r="O174" s="74"/>
      <c r="P174" s="161"/>
      <c r="Q174" s="70"/>
      <c r="S174" s="73"/>
      <c r="T174" s="93"/>
      <c r="U174" s="161"/>
    </row>
    <row r="175" spans="1:21" s="1" customFormat="1" ht="12.75" customHeight="1" x14ac:dyDescent="0.2">
      <c r="A175" s="97"/>
      <c r="B175" s="68"/>
      <c r="C175" s="70"/>
      <c r="D175" s="70"/>
      <c r="E175" s="70"/>
      <c r="F175" s="161"/>
      <c r="G175" s="71"/>
      <c r="H175" s="70"/>
      <c r="J175" s="72"/>
      <c r="K175" s="161"/>
      <c r="L175" s="70"/>
      <c r="N175" s="73"/>
      <c r="O175" s="93"/>
      <c r="P175" s="161"/>
      <c r="Q175" s="70"/>
      <c r="S175" s="73"/>
      <c r="T175" s="93"/>
      <c r="U175" s="161"/>
    </row>
    <row r="176" spans="1:21" x14ac:dyDescent="0.2">
      <c r="A176" s="54" t="s">
        <v>317</v>
      </c>
      <c r="B176" s="61"/>
      <c r="C176" s="62"/>
      <c r="D176" s="62"/>
      <c r="E176" s="63"/>
      <c r="F176" s="158"/>
      <c r="G176" s="61"/>
      <c r="H176" s="62"/>
      <c r="I176" s="62"/>
      <c r="J176" s="63"/>
      <c r="K176" s="158"/>
      <c r="L176" s="62"/>
      <c r="M176" s="62"/>
      <c r="N176" s="62"/>
      <c r="O176" s="63"/>
      <c r="P176" s="158"/>
      <c r="Q176" s="62"/>
      <c r="R176" s="62"/>
      <c r="S176" s="62"/>
      <c r="T176" s="62"/>
      <c r="U176" s="169"/>
    </row>
    <row r="177" spans="1:21" x14ac:dyDescent="0.2">
      <c r="A177" s="54" t="s">
        <v>76</v>
      </c>
      <c r="B177" s="61"/>
      <c r="C177" s="62"/>
      <c r="D177" s="62"/>
      <c r="E177" s="63"/>
      <c r="F177" s="158"/>
      <c r="G177" s="61"/>
      <c r="H177" s="62"/>
      <c r="I177" s="62"/>
      <c r="J177" s="63"/>
      <c r="K177" s="158"/>
      <c r="L177" s="62"/>
      <c r="M177" s="62"/>
      <c r="N177" s="62"/>
      <c r="O177" s="63"/>
      <c r="P177" s="158"/>
      <c r="Q177" s="62"/>
      <c r="R177" s="62"/>
      <c r="S177" s="62"/>
      <c r="T177" s="62"/>
      <c r="U177" s="169"/>
    </row>
    <row r="178" spans="1:21" x14ac:dyDescent="0.2">
      <c r="A178" s="54" t="s">
        <v>184</v>
      </c>
      <c r="B178" s="61"/>
      <c r="C178" s="62"/>
      <c r="D178" s="62"/>
      <c r="E178" s="63"/>
      <c r="F178" s="158"/>
      <c r="G178" s="61"/>
      <c r="H178" s="62"/>
      <c r="I178" s="62"/>
      <c r="J178" s="63"/>
      <c r="K178" s="158"/>
      <c r="L178" s="62"/>
      <c r="M178" s="62"/>
      <c r="N178" s="62"/>
      <c r="O178" s="63"/>
      <c r="P178" s="158"/>
      <c r="Q178" s="62"/>
      <c r="R178" s="62"/>
      <c r="S178" s="62"/>
      <c r="T178" s="62"/>
      <c r="U178" s="169"/>
    </row>
    <row r="179" spans="1:21" x14ac:dyDescent="0.2">
      <c r="A179" s="55" t="s">
        <v>185</v>
      </c>
      <c r="B179" s="7">
        <v>66</v>
      </c>
      <c r="C179" s="9">
        <v>625</v>
      </c>
      <c r="D179" s="9">
        <v>733</v>
      </c>
      <c r="E179" s="8">
        <v>3783</v>
      </c>
      <c r="F179" s="156">
        <f t="shared" si="22"/>
        <v>416.09822646657574</v>
      </c>
      <c r="G179" s="7">
        <v>42</v>
      </c>
      <c r="H179" s="9">
        <v>438</v>
      </c>
      <c r="I179" s="9">
        <v>233</v>
      </c>
      <c r="J179" s="8">
        <v>2654</v>
      </c>
      <c r="K179" s="156">
        <f t="shared" si="25"/>
        <v>1039.0557939914163</v>
      </c>
      <c r="L179" s="9">
        <v>17</v>
      </c>
      <c r="M179" s="9">
        <v>75</v>
      </c>
      <c r="N179" s="9">
        <v>614</v>
      </c>
      <c r="O179" s="8">
        <v>911</v>
      </c>
      <c r="P179" s="156">
        <f t="shared" si="23"/>
        <v>48.371335504885991</v>
      </c>
      <c r="Q179" s="9">
        <f t="shared" si="26"/>
        <v>59</v>
      </c>
      <c r="R179" s="9">
        <f t="shared" si="27"/>
        <v>513</v>
      </c>
      <c r="S179" s="9">
        <f t="shared" si="28"/>
        <v>847</v>
      </c>
      <c r="T179" s="9">
        <f t="shared" si="29"/>
        <v>3565</v>
      </c>
      <c r="U179" s="167">
        <f t="shared" si="24"/>
        <v>320.89728453364819</v>
      </c>
    </row>
    <row r="180" spans="1:21" x14ac:dyDescent="0.2">
      <c r="A180" s="55" t="s">
        <v>186</v>
      </c>
      <c r="B180" s="7">
        <v>35068</v>
      </c>
      <c r="C180" s="9">
        <v>37505</v>
      </c>
      <c r="D180" s="9">
        <v>223213</v>
      </c>
      <c r="E180" s="8">
        <v>315658</v>
      </c>
      <c r="F180" s="156">
        <f t="shared" si="22"/>
        <v>41.415598553847673</v>
      </c>
      <c r="G180" s="7">
        <v>8391</v>
      </c>
      <c r="H180" s="9">
        <v>15610</v>
      </c>
      <c r="I180" s="9">
        <v>44329</v>
      </c>
      <c r="J180" s="8">
        <v>88945</v>
      </c>
      <c r="K180" s="156">
        <f t="shared" si="25"/>
        <v>100.64743170385076</v>
      </c>
      <c r="L180" s="9">
        <v>22078</v>
      </c>
      <c r="M180" s="9">
        <v>24098</v>
      </c>
      <c r="N180" s="9">
        <v>178131</v>
      </c>
      <c r="O180" s="8">
        <v>234622</v>
      </c>
      <c r="P180" s="156">
        <f t="shared" si="23"/>
        <v>31.713177380691736</v>
      </c>
      <c r="Q180" s="9">
        <f t="shared" si="26"/>
        <v>30469</v>
      </c>
      <c r="R180" s="9">
        <f t="shared" si="27"/>
        <v>39708</v>
      </c>
      <c r="S180" s="9">
        <f t="shared" si="28"/>
        <v>222460</v>
      </c>
      <c r="T180" s="9">
        <f t="shared" si="29"/>
        <v>323567</v>
      </c>
      <c r="U180" s="167">
        <f t="shared" si="24"/>
        <v>45.449519014654321</v>
      </c>
    </row>
    <row r="181" spans="1:21" x14ac:dyDescent="0.2">
      <c r="A181" s="55" t="s">
        <v>187</v>
      </c>
      <c r="B181" s="7">
        <v>171</v>
      </c>
      <c r="C181" s="9">
        <v>135</v>
      </c>
      <c r="D181" s="9">
        <v>923</v>
      </c>
      <c r="E181" s="8">
        <v>686</v>
      </c>
      <c r="F181" s="156">
        <f t="shared" si="22"/>
        <v>-25.677139761646806</v>
      </c>
      <c r="G181" s="7">
        <v>160</v>
      </c>
      <c r="H181" s="9">
        <v>144</v>
      </c>
      <c r="I181" s="9">
        <v>899</v>
      </c>
      <c r="J181" s="8">
        <v>746</v>
      </c>
      <c r="K181" s="156">
        <f t="shared" si="25"/>
        <v>-17.018909899888765</v>
      </c>
      <c r="L181" s="9">
        <v>0</v>
      </c>
      <c r="M181" s="9">
        <v>0</v>
      </c>
      <c r="N181" s="9">
        <v>60</v>
      </c>
      <c r="O181" s="8">
        <v>0</v>
      </c>
      <c r="P181" s="156">
        <f t="shared" si="23"/>
        <v>-100</v>
      </c>
      <c r="Q181" s="9">
        <f t="shared" si="26"/>
        <v>160</v>
      </c>
      <c r="R181" s="9">
        <f t="shared" si="27"/>
        <v>144</v>
      </c>
      <c r="S181" s="9">
        <f t="shared" si="28"/>
        <v>959</v>
      </c>
      <c r="T181" s="9">
        <f t="shared" si="29"/>
        <v>746</v>
      </c>
      <c r="U181" s="167">
        <f t="shared" si="24"/>
        <v>-22.21063607924922</v>
      </c>
    </row>
    <row r="182" spans="1:21" x14ac:dyDescent="0.2">
      <c r="A182" s="55" t="s">
        <v>188</v>
      </c>
      <c r="B182" s="7">
        <v>363</v>
      </c>
      <c r="C182" s="9">
        <v>156</v>
      </c>
      <c r="D182" s="9">
        <v>4306</v>
      </c>
      <c r="E182" s="8">
        <v>2534</v>
      </c>
      <c r="F182" s="156">
        <f t="shared" si="22"/>
        <v>-41.151881096144919</v>
      </c>
      <c r="G182" s="7">
        <v>581</v>
      </c>
      <c r="H182" s="9">
        <v>168</v>
      </c>
      <c r="I182" s="9">
        <v>3691</v>
      </c>
      <c r="J182" s="8">
        <v>2891</v>
      </c>
      <c r="K182" s="156">
        <f t="shared" si="25"/>
        <v>-21.674342996477918</v>
      </c>
      <c r="L182" s="9">
        <v>0</v>
      </c>
      <c r="M182" s="9">
        <v>0</v>
      </c>
      <c r="N182" s="9">
        <v>215</v>
      </c>
      <c r="O182" s="8">
        <v>192</v>
      </c>
      <c r="P182" s="156">
        <f t="shared" si="23"/>
        <v>-10.697674418604651</v>
      </c>
      <c r="Q182" s="9">
        <f t="shared" si="26"/>
        <v>581</v>
      </c>
      <c r="R182" s="9">
        <f t="shared" si="27"/>
        <v>168</v>
      </c>
      <c r="S182" s="9">
        <f t="shared" si="28"/>
        <v>3906</v>
      </c>
      <c r="T182" s="9">
        <f t="shared" si="29"/>
        <v>3083</v>
      </c>
      <c r="U182" s="167">
        <f t="shared" si="24"/>
        <v>-21.070148489503328</v>
      </c>
    </row>
    <row r="183" spans="1:21" x14ac:dyDescent="0.2">
      <c r="A183" s="55" t="s">
        <v>189</v>
      </c>
      <c r="B183" s="7">
        <v>3922</v>
      </c>
      <c r="C183" s="9">
        <v>3936</v>
      </c>
      <c r="D183" s="9">
        <v>28169</v>
      </c>
      <c r="E183" s="8">
        <v>27043</v>
      </c>
      <c r="F183" s="156">
        <f t="shared" si="22"/>
        <v>-3.997301998650999</v>
      </c>
      <c r="G183" s="7">
        <v>2271</v>
      </c>
      <c r="H183" s="9">
        <v>2189</v>
      </c>
      <c r="I183" s="9">
        <v>15872</v>
      </c>
      <c r="J183" s="8">
        <v>11878</v>
      </c>
      <c r="K183" s="156">
        <f t="shared" si="25"/>
        <v>-25.163810483870968</v>
      </c>
      <c r="L183" s="9">
        <v>2970</v>
      </c>
      <c r="M183" s="9">
        <v>2436</v>
      </c>
      <c r="N183" s="9">
        <v>10392</v>
      </c>
      <c r="O183" s="8">
        <v>15805</v>
      </c>
      <c r="P183" s="156">
        <f t="shared" si="23"/>
        <v>52.088144726712862</v>
      </c>
      <c r="Q183" s="9">
        <f t="shared" si="26"/>
        <v>5241</v>
      </c>
      <c r="R183" s="9">
        <f t="shared" si="27"/>
        <v>4625</v>
      </c>
      <c r="S183" s="9">
        <f t="shared" si="28"/>
        <v>26264</v>
      </c>
      <c r="T183" s="9">
        <f t="shared" si="29"/>
        <v>27683</v>
      </c>
      <c r="U183" s="167">
        <f t="shared" si="24"/>
        <v>5.4028327749010048</v>
      </c>
    </row>
    <row r="184" spans="1:21" x14ac:dyDescent="0.2">
      <c r="A184" s="55" t="s">
        <v>190</v>
      </c>
      <c r="B184" s="7">
        <v>12473</v>
      </c>
      <c r="C184" s="9">
        <v>15187</v>
      </c>
      <c r="D184" s="9">
        <v>81619</v>
      </c>
      <c r="E184" s="8">
        <v>129480</v>
      </c>
      <c r="F184" s="156">
        <f t="shared" si="22"/>
        <v>58.639532461804237</v>
      </c>
      <c r="G184" s="7">
        <v>903</v>
      </c>
      <c r="H184" s="9">
        <v>729</v>
      </c>
      <c r="I184" s="9">
        <v>5340</v>
      </c>
      <c r="J184" s="8">
        <v>5300</v>
      </c>
      <c r="K184" s="156">
        <f t="shared" si="25"/>
        <v>-0.74906367041198507</v>
      </c>
      <c r="L184" s="9">
        <v>12942</v>
      </c>
      <c r="M184" s="9">
        <v>14703</v>
      </c>
      <c r="N184" s="9">
        <v>77291</v>
      </c>
      <c r="O184" s="8">
        <v>124343</v>
      </c>
      <c r="P184" s="156">
        <f t="shared" si="23"/>
        <v>60.876428044662376</v>
      </c>
      <c r="Q184" s="9">
        <f t="shared" si="26"/>
        <v>13845</v>
      </c>
      <c r="R184" s="9">
        <f t="shared" si="27"/>
        <v>15432</v>
      </c>
      <c r="S184" s="9">
        <f t="shared" si="28"/>
        <v>82631</v>
      </c>
      <c r="T184" s="9">
        <f t="shared" si="29"/>
        <v>129643</v>
      </c>
      <c r="U184" s="167">
        <f t="shared" si="24"/>
        <v>56.893901804407541</v>
      </c>
    </row>
    <row r="185" spans="1:21" x14ac:dyDescent="0.2">
      <c r="A185" s="54" t="s">
        <v>181</v>
      </c>
      <c r="B185" s="58">
        <v>52063</v>
      </c>
      <c r="C185" s="59">
        <v>57544</v>
      </c>
      <c r="D185" s="59">
        <v>338963</v>
      </c>
      <c r="E185" s="60">
        <v>479184</v>
      </c>
      <c r="F185" s="157">
        <f t="shared" si="22"/>
        <v>41.367641896018149</v>
      </c>
      <c r="G185" s="58">
        <v>12348</v>
      </c>
      <c r="H185" s="59">
        <v>19278</v>
      </c>
      <c r="I185" s="59">
        <v>70364</v>
      </c>
      <c r="J185" s="60">
        <v>112414</v>
      </c>
      <c r="K185" s="157">
        <f t="shared" si="25"/>
        <v>59.760673071456992</v>
      </c>
      <c r="L185" s="59">
        <v>38007</v>
      </c>
      <c r="M185" s="59">
        <v>41312</v>
      </c>
      <c r="N185" s="59">
        <v>266703</v>
      </c>
      <c r="O185" s="60">
        <v>375873</v>
      </c>
      <c r="P185" s="157">
        <f t="shared" si="23"/>
        <v>40.933172855198478</v>
      </c>
      <c r="Q185" s="59">
        <f t="shared" si="26"/>
        <v>50355</v>
      </c>
      <c r="R185" s="59">
        <f t="shared" si="27"/>
        <v>60590</v>
      </c>
      <c r="S185" s="59">
        <f t="shared" si="28"/>
        <v>337067</v>
      </c>
      <c r="T185" s="59">
        <f t="shared" si="29"/>
        <v>488287</v>
      </c>
      <c r="U185" s="168">
        <f t="shared" si="24"/>
        <v>44.863484114434222</v>
      </c>
    </row>
    <row r="186" spans="1:21" x14ac:dyDescent="0.2">
      <c r="A186" s="54" t="s">
        <v>191</v>
      </c>
      <c r="B186" s="61"/>
      <c r="C186" s="62"/>
      <c r="D186" s="62"/>
      <c r="E186" s="63"/>
      <c r="F186" s="158"/>
      <c r="G186" s="61"/>
      <c r="H186" s="62"/>
      <c r="I186" s="62"/>
      <c r="J186" s="63"/>
      <c r="K186" s="158"/>
      <c r="L186" s="62"/>
      <c r="M186" s="62"/>
      <c r="N186" s="62"/>
      <c r="O186" s="63"/>
      <c r="P186" s="158"/>
      <c r="Q186" s="62"/>
      <c r="R186" s="62"/>
      <c r="S186" s="62"/>
      <c r="T186" s="62"/>
      <c r="U186" s="169"/>
    </row>
    <row r="187" spans="1:21" x14ac:dyDescent="0.2">
      <c r="A187" s="55" t="s">
        <v>192</v>
      </c>
      <c r="B187" s="7">
        <v>652</v>
      </c>
      <c r="C187" s="9">
        <v>490</v>
      </c>
      <c r="D187" s="9">
        <v>4803</v>
      </c>
      <c r="E187" s="8">
        <v>2832</v>
      </c>
      <c r="F187" s="156">
        <f t="shared" si="22"/>
        <v>-41.036851967520299</v>
      </c>
      <c r="G187" s="7">
        <v>829</v>
      </c>
      <c r="H187" s="9">
        <v>475</v>
      </c>
      <c r="I187" s="9">
        <v>4615</v>
      </c>
      <c r="J187" s="8">
        <v>2792</v>
      </c>
      <c r="K187" s="156">
        <f t="shared" si="25"/>
        <v>-39.50162513542795</v>
      </c>
      <c r="L187" s="9">
        <v>0</v>
      </c>
      <c r="M187" s="9">
        <v>0</v>
      </c>
      <c r="N187" s="9">
        <v>90</v>
      </c>
      <c r="O187" s="8">
        <v>41</v>
      </c>
      <c r="P187" s="156">
        <f t="shared" si="23"/>
        <v>-54.444444444444443</v>
      </c>
      <c r="Q187" s="9">
        <f t="shared" si="26"/>
        <v>829</v>
      </c>
      <c r="R187" s="9">
        <f t="shared" si="27"/>
        <v>475</v>
      </c>
      <c r="S187" s="9">
        <f t="shared" si="28"/>
        <v>4705</v>
      </c>
      <c r="T187" s="9">
        <f t="shared" si="29"/>
        <v>2833</v>
      </c>
      <c r="U187" s="167">
        <f t="shared" si="24"/>
        <v>-39.787460148777896</v>
      </c>
    </row>
    <row r="188" spans="1:21" x14ac:dyDescent="0.2">
      <c r="A188" s="55" t="s">
        <v>193</v>
      </c>
      <c r="B188" s="7">
        <v>304</v>
      </c>
      <c r="C188" s="9">
        <v>336</v>
      </c>
      <c r="D188" s="9">
        <v>1379</v>
      </c>
      <c r="E188" s="8">
        <v>2803</v>
      </c>
      <c r="F188" s="156">
        <f t="shared" si="22"/>
        <v>103.26323422770123</v>
      </c>
      <c r="G188" s="7">
        <v>0</v>
      </c>
      <c r="H188" s="9">
        <v>0</v>
      </c>
      <c r="I188" s="9">
        <v>0</v>
      </c>
      <c r="J188" s="8">
        <v>0</v>
      </c>
      <c r="K188" s="156" t="s">
        <v>352</v>
      </c>
      <c r="L188" s="9">
        <v>266</v>
      </c>
      <c r="M188" s="9">
        <v>210</v>
      </c>
      <c r="N188" s="9">
        <v>1330</v>
      </c>
      <c r="O188" s="8">
        <v>2632</v>
      </c>
      <c r="P188" s="156">
        <f t="shared" si="23"/>
        <v>97.894736842105274</v>
      </c>
      <c r="Q188" s="9">
        <f t="shared" si="26"/>
        <v>266</v>
      </c>
      <c r="R188" s="9">
        <f t="shared" si="27"/>
        <v>210</v>
      </c>
      <c r="S188" s="9">
        <f t="shared" si="28"/>
        <v>1330</v>
      </c>
      <c r="T188" s="9">
        <f t="shared" si="29"/>
        <v>2632</v>
      </c>
      <c r="U188" s="167">
        <f t="shared" si="24"/>
        <v>97.894736842105274</v>
      </c>
    </row>
    <row r="189" spans="1:21" x14ac:dyDescent="0.2">
      <c r="A189" s="55" t="s">
        <v>194</v>
      </c>
      <c r="B189" s="7">
        <v>8</v>
      </c>
      <c r="C189" s="9">
        <v>0</v>
      </c>
      <c r="D189" s="9">
        <v>13</v>
      </c>
      <c r="E189" s="8">
        <v>0</v>
      </c>
      <c r="F189" s="156">
        <f t="shared" si="22"/>
        <v>-100</v>
      </c>
      <c r="G189" s="7">
        <v>0</v>
      </c>
      <c r="H189" s="9">
        <v>0</v>
      </c>
      <c r="I189" s="9">
        <v>17</v>
      </c>
      <c r="J189" s="8">
        <v>0</v>
      </c>
      <c r="K189" s="156">
        <f t="shared" si="25"/>
        <v>-100</v>
      </c>
      <c r="L189" s="9">
        <v>0</v>
      </c>
      <c r="M189" s="9">
        <v>0</v>
      </c>
      <c r="N189" s="9">
        <v>0</v>
      </c>
      <c r="O189" s="8">
        <v>0</v>
      </c>
      <c r="P189" s="156" t="s">
        <v>352</v>
      </c>
      <c r="Q189" s="9">
        <f t="shared" si="26"/>
        <v>0</v>
      </c>
      <c r="R189" s="9">
        <f t="shared" si="27"/>
        <v>0</v>
      </c>
      <c r="S189" s="9">
        <f t="shared" si="28"/>
        <v>17</v>
      </c>
      <c r="T189" s="9">
        <f t="shared" si="29"/>
        <v>0</v>
      </c>
      <c r="U189" s="167">
        <f t="shared" si="24"/>
        <v>-100</v>
      </c>
    </row>
    <row r="190" spans="1:21" x14ac:dyDescent="0.2">
      <c r="A190" s="54" t="s">
        <v>182</v>
      </c>
      <c r="B190" s="58">
        <v>964</v>
      </c>
      <c r="C190" s="59">
        <v>826</v>
      </c>
      <c r="D190" s="59">
        <v>6195</v>
      </c>
      <c r="E190" s="60">
        <v>5635</v>
      </c>
      <c r="F190" s="157">
        <f t="shared" si="22"/>
        <v>-9.0395480225988702</v>
      </c>
      <c r="G190" s="58">
        <v>829</v>
      </c>
      <c r="H190" s="59">
        <v>475</v>
      </c>
      <c r="I190" s="59">
        <v>4632</v>
      </c>
      <c r="J190" s="60">
        <v>2792</v>
      </c>
      <c r="K190" s="157">
        <f t="shared" si="25"/>
        <v>-39.723661485319518</v>
      </c>
      <c r="L190" s="59">
        <v>266</v>
      </c>
      <c r="M190" s="59">
        <v>210</v>
      </c>
      <c r="N190" s="59">
        <v>1420</v>
      </c>
      <c r="O190" s="60">
        <v>2673</v>
      </c>
      <c r="P190" s="157">
        <f t="shared" si="23"/>
        <v>88.239436619718319</v>
      </c>
      <c r="Q190" s="59">
        <f t="shared" si="26"/>
        <v>1095</v>
      </c>
      <c r="R190" s="59">
        <f t="shared" si="27"/>
        <v>685</v>
      </c>
      <c r="S190" s="59">
        <f t="shared" si="28"/>
        <v>6052</v>
      </c>
      <c r="T190" s="59">
        <f t="shared" si="29"/>
        <v>5465</v>
      </c>
      <c r="U190" s="168">
        <f t="shared" si="24"/>
        <v>-9.6992729676140108</v>
      </c>
    </row>
    <row r="191" spans="1:21" x14ac:dyDescent="0.2">
      <c r="A191" s="54" t="s">
        <v>195</v>
      </c>
      <c r="B191" s="61"/>
      <c r="C191" s="62"/>
      <c r="D191" s="62"/>
      <c r="E191" s="63"/>
      <c r="F191" s="158"/>
      <c r="G191" s="61"/>
      <c r="H191" s="62"/>
      <c r="I191" s="62"/>
      <c r="J191" s="63"/>
      <c r="K191" s="158"/>
      <c r="L191" s="62"/>
      <c r="M191" s="62"/>
      <c r="N191" s="62"/>
      <c r="O191" s="63"/>
      <c r="P191" s="158"/>
      <c r="Q191" s="62"/>
      <c r="R191" s="62"/>
      <c r="S191" s="62"/>
      <c r="T191" s="62"/>
      <c r="U191" s="169"/>
    </row>
    <row r="192" spans="1:21" x14ac:dyDescent="0.2">
      <c r="A192" s="55" t="s">
        <v>196</v>
      </c>
      <c r="B192" s="7">
        <v>0</v>
      </c>
      <c r="C192" s="9">
        <v>1519</v>
      </c>
      <c r="D192" s="9">
        <v>2172</v>
      </c>
      <c r="E192" s="8">
        <v>7772</v>
      </c>
      <c r="F192" s="156">
        <f t="shared" si="22"/>
        <v>257.82688766114182</v>
      </c>
      <c r="G192" s="7">
        <v>312</v>
      </c>
      <c r="H192" s="9">
        <v>1452</v>
      </c>
      <c r="I192" s="9">
        <v>2738</v>
      </c>
      <c r="J192" s="8">
        <v>8073</v>
      </c>
      <c r="K192" s="156">
        <f t="shared" si="25"/>
        <v>194.85025566106646</v>
      </c>
      <c r="L192" s="9">
        <v>0</v>
      </c>
      <c r="M192" s="9">
        <v>12</v>
      </c>
      <c r="N192" s="9">
        <v>2</v>
      </c>
      <c r="O192" s="8">
        <v>42</v>
      </c>
      <c r="P192" s="156">
        <f t="shared" si="23"/>
        <v>2000</v>
      </c>
      <c r="Q192" s="9">
        <f t="shared" si="26"/>
        <v>312</v>
      </c>
      <c r="R192" s="9">
        <f t="shared" si="27"/>
        <v>1464</v>
      </c>
      <c r="S192" s="9">
        <f t="shared" si="28"/>
        <v>2740</v>
      </c>
      <c r="T192" s="9">
        <f t="shared" si="29"/>
        <v>8115</v>
      </c>
      <c r="U192" s="167">
        <f t="shared" si="24"/>
        <v>196.16788321167883</v>
      </c>
    </row>
    <row r="193" spans="1:21" x14ac:dyDescent="0.2">
      <c r="A193" s="54" t="s">
        <v>179</v>
      </c>
      <c r="B193" s="58">
        <v>0</v>
      </c>
      <c r="C193" s="59">
        <v>1519</v>
      </c>
      <c r="D193" s="59">
        <v>2172</v>
      </c>
      <c r="E193" s="60">
        <v>7772</v>
      </c>
      <c r="F193" s="157">
        <f t="shared" si="22"/>
        <v>257.82688766114182</v>
      </c>
      <c r="G193" s="58">
        <v>312</v>
      </c>
      <c r="H193" s="59">
        <v>1452</v>
      </c>
      <c r="I193" s="59">
        <v>2738</v>
      </c>
      <c r="J193" s="60">
        <v>8073</v>
      </c>
      <c r="K193" s="157">
        <f t="shared" si="25"/>
        <v>194.85025566106646</v>
      </c>
      <c r="L193" s="59">
        <v>0</v>
      </c>
      <c r="M193" s="59">
        <v>12</v>
      </c>
      <c r="N193" s="59">
        <v>2</v>
      </c>
      <c r="O193" s="60">
        <v>42</v>
      </c>
      <c r="P193" s="157">
        <f t="shared" si="23"/>
        <v>2000</v>
      </c>
      <c r="Q193" s="59">
        <f t="shared" si="26"/>
        <v>312</v>
      </c>
      <c r="R193" s="59">
        <f t="shared" si="27"/>
        <v>1464</v>
      </c>
      <c r="S193" s="59">
        <f t="shared" si="28"/>
        <v>2740</v>
      </c>
      <c r="T193" s="59">
        <f t="shared" si="29"/>
        <v>8115</v>
      </c>
      <c r="U193" s="168">
        <f t="shared" si="24"/>
        <v>196.16788321167883</v>
      </c>
    </row>
    <row r="194" spans="1:21" x14ac:dyDescent="0.2">
      <c r="A194" s="54" t="s">
        <v>73</v>
      </c>
      <c r="B194" s="58">
        <v>53027</v>
      </c>
      <c r="C194" s="59">
        <v>59889</v>
      </c>
      <c r="D194" s="59">
        <v>347330</v>
      </c>
      <c r="E194" s="60">
        <v>492591</v>
      </c>
      <c r="F194" s="157">
        <f t="shared" si="22"/>
        <v>41.822186393343507</v>
      </c>
      <c r="G194" s="58">
        <v>13489</v>
      </c>
      <c r="H194" s="59">
        <v>21205</v>
      </c>
      <c r="I194" s="59">
        <v>77734</v>
      </c>
      <c r="J194" s="60">
        <v>123279</v>
      </c>
      <c r="K194" s="157">
        <f t="shared" si="25"/>
        <v>58.590835413075361</v>
      </c>
      <c r="L194" s="59">
        <v>38273</v>
      </c>
      <c r="M194" s="59">
        <v>41534</v>
      </c>
      <c r="N194" s="59">
        <v>268125</v>
      </c>
      <c r="O194" s="60">
        <v>378588</v>
      </c>
      <c r="P194" s="157">
        <f t="shared" si="23"/>
        <v>41.198321678321683</v>
      </c>
      <c r="Q194" s="59">
        <f t="shared" si="26"/>
        <v>51762</v>
      </c>
      <c r="R194" s="59">
        <f t="shared" si="27"/>
        <v>62739</v>
      </c>
      <c r="S194" s="59">
        <f t="shared" si="28"/>
        <v>345859</v>
      </c>
      <c r="T194" s="59">
        <f t="shared" si="29"/>
        <v>501867</v>
      </c>
      <c r="U194" s="168">
        <f t="shared" si="24"/>
        <v>45.107399258079163</v>
      </c>
    </row>
    <row r="195" spans="1:21" x14ac:dyDescent="0.2">
      <c r="A195" s="54"/>
      <c r="B195" s="58"/>
      <c r="C195" s="59"/>
      <c r="D195" s="59"/>
      <c r="E195" s="60"/>
      <c r="F195" s="157"/>
      <c r="G195" s="58"/>
      <c r="H195" s="59"/>
      <c r="I195" s="59"/>
      <c r="J195" s="60"/>
      <c r="K195" s="157"/>
      <c r="L195" s="59"/>
      <c r="M195" s="59"/>
      <c r="N195" s="59"/>
      <c r="O195" s="60"/>
      <c r="P195" s="157"/>
      <c r="Q195" s="59"/>
      <c r="R195" s="59"/>
      <c r="S195" s="59"/>
      <c r="T195" s="59"/>
      <c r="U195" s="168"/>
    </row>
    <row r="196" spans="1:21" x14ac:dyDescent="0.2">
      <c r="A196" s="96" t="s">
        <v>356</v>
      </c>
      <c r="B196" s="58"/>
      <c r="C196" s="59"/>
      <c r="D196" s="59"/>
      <c r="E196" s="60"/>
      <c r="F196" s="157"/>
      <c r="G196" s="58"/>
      <c r="H196" s="59"/>
      <c r="I196" s="59"/>
      <c r="J196" s="60"/>
      <c r="K196" s="157"/>
      <c r="L196" s="59"/>
      <c r="M196" s="59"/>
      <c r="N196" s="59"/>
      <c r="O196" s="60"/>
      <c r="P196" s="157"/>
      <c r="Q196" s="59"/>
      <c r="R196" s="59"/>
      <c r="S196" s="59"/>
      <c r="T196" s="59"/>
      <c r="U196" s="168"/>
    </row>
    <row r="197" spans="1:21" x14ac:dyDescent="0.2">
      <c r="A197" s="55" t="s">
        <v>54</v>
      </c>
      <c r="B197" s="7">
        <v>718</v>
      </c>
      <c r="C197" s="9">
        <v>1115</v>
      </c>
      <c r="D197" s="9">
        <v>5536</v>
      </c>
      <c r="E197" s="8">
        <v>6615</v>
      </c>
      <c r="F197" s="156">
        <f t="shared" si="22"/>
        <v>19.490606936416185</v>
      </c>
      <c r="G197" s="7">
        <v>871</v>
      </c>
      <c r="H197" s="9">
        <v>913</v>
      </c>
      <c r="I197" s="9">
        <v>4848</v>
      </c>
      <c r="J197" s="8">
        <v>5446</v>
      </c>
      <c r="K197" s="156">
        <f t="shared" si="25"/>
        <v>12.334983498349834</v>
      </c>
      <c r="L197" s="9">
        <v>17</v>
      </c>
      <c r="M197" s="9">
        <v>75</v>
      </c>
      <c r="N197" s="9">
        <v>704</v>
      </c>
      <c r="O197" s="8">
        <v>952</v>
      </c>
      <c r="P197" s="156">
        <f t="shared" si="23"/>
        <v>35.227272727272727</v>
      </c>
      <c r="Q197" s="9">
        <f t="shared" si="26"/>
        <v>888</v>
      </c>
      <c r="R197" s="9">
        <f t="shared" si="27"/>
        <v>988</v>
      </c>
      <c r="S197" s="9">
        <f t="shared" si="28"/>
        <v>5552</v>
      </c>
      <c r="T197" s="9">
        <f t="shared" si="29"/>
        <v>6398</v>
      </c>
      <c r="U197" s="167">
        <f t="shared" si="24"/>
        <v>15.237752161383286</v>
      </c>
    </row>
    <row r="198" spans="1:21" x14ac:dyDescent="0.2">
      <c r="A198" s="55" t="s">
        <v>55</v>
      </c>
      <c r="B198" s="7">
        <v>35068</v>
      </c>
      <c r="C198" s="9">
        <v>37505</v>
      </c>
      <c r="D198" s="9">
        <v>223213</v>
      </c>
      <c r="E198" s="8">
        <v>315658</v>
      </c>
      <c r="F198" s="156">
        <f t="shared" si="22"/>
        <v>41.415598553847673</v>
      </c>
      <c r="G198" s="7">
        <v>8391</v>
      </c>
      <c r="H198" s="9">
        <v>15610</v>
      </c>
      <c r="I198" s="9">
        <v>44329</v>
      </c>
      <c r="J198" s="8">
        <v>88945</v>
      </c>
      <c r="K198" s="156">
        <f t="shared" si="25"/>
        <v>100.64743170385076</v>
      </c>
      <c r="L198" s="9">
        <v>22078</v>
      </c>
      <c r="M198" s="9">
        <v>24098</v>
      </c>
      <c r="N198" s="9">
        <v>178131</v>
      </c>
      <c r="O198" s="8">
        <v>234622</v>
      </c>
      <c r="P198" s="156">
        <f t="shared" si="23"/>
        <v>31.713177380691736</v>
      </c>
      <c r="Q198" s="9">
        <f t="shared" si="26"/>
        <v>30469</v>
      </c>
      <c r="R198" s="9">
        <f t="shared" si="27"/>
        <v>39708</v>
      </c>
      <c r="S198" s="9">
        <f t="shared" si="28"/>
        <v>222460</v>
      </c>
      <c r="T198" s="9">
        <f t="shared" si="29"/>
        <v>323567</v>
      </c>
      <c r="U198" s="167">
        <f t="shared" si="24"/>
        <v>45.449519014654321</v>
      </c>
    </row>
    <row r="199" spans="1:21" x14ac:dyDescent="0.2">
      <c r="A199" s="55" t="s">
        <v>56</v>
      </c>
      <c r="B199" s="7">
        <v>171</v>
      </c>
      <c r="C199" s="9">
        <v>135</v>
      </c>
      <c r="D199" s="9">
        <v>923</v>
      </c>
      <c r="E199" s="8">
        <v>686</v>
      </c>
      <c r="F199" s="156">
        <f t="shared" si="22"/>
        <v>-25.677139761646806</v>
      </c>
      <c r="G199" s="7">
        <v>160</v>
      </c>
      <c r="H199" s="9">
        <v>144</v>
      </c>
      <c r="I199" s="9">
        <v>899</v>
      </c>
      <c r="J199" s="8">
        <v>746</v>
      </c>
      <c r="K199" s="156">
        <f t="shared" si="25"/>
        <v>-17.018909899888765</v>
      </c>
      <c r="L199" s="9">
        <v>0</v>
      </c>
      <c r="M199" s="9">
        <v>0</v>
      </c>
      <c r="N199" s="9">
        <v>60</v>
      </c>
      <c r="O199" s="8">
        <v>0</v>
      </c>
      <c r="P199" s="156">
        <f t="shared" si="23"/>
        <v>-100</v>
      </c>
      <c r="Q199" s="9">
        <f t="shared" si="26"/>
        <v>160</v>
      </c>
      <c r="R199" s="9">
        <f t="shared" si="27"/>
        <v>144</v>
      </c>
      <c r="S199" s="9">
        <f t="shared" si="28"/>
        <v>959</v>
      </c>
      <c r="T199" s="9">
        <f t="shared" si="29"/>
        <v>746</v>
      </c>
      <c r="U199" s="167">
        <f t="shared" si="24"/>
        <v>-22.21063607924922</v>
      </c>
    </row>
    <row r="200" spans="1:21" x14ac:dyDescent="0.2">
      <c r="A200" s="55" t="s">
        <v>30</v>
      </c>
      <c r="B200" s="7">
        <v>304</v>
      </c>
      <c r="C200" s="9">
        <v>336</v>
      </c>
      <c r="D200" s="9">
        <v>1379</v>
      </c>
      <c r="E200" s="8">
        <v>2803</v>
      </c>
      <c r="F200" s="156">
        <f t="shared" si="22"/>
        <v>103.26323422770123</v>
      </c>
      <c r="G200" s="7">
        <v>0</v>
      </c>
      <c r="H200" s="9">
        <v>0</v>
      </c>
      <c r="I200" s="9">
        <v>0</v>
      </c>
      <c r="J200" s="8">
        <v>0</v>
      </c>
      <c r="K200" s="156" t="s">
        <v>352</v>
      </c>
      <c r="L200" s="9">
        <v>266</v>
      </c>
      <c r="M200" s="9">
        <v>210</v>
      </c>
      <c r="N200" s="9">
        <v>1330</v>
      </c>
      <c r="O200" s="8">
        <v>2632</v>
      </c>
      <c r="P200" s="156">
        <f t="shared" si="23"/>
        <v>97.894736842105274</v>
      </c>
      <c r="Q200" s="9">
        <f t="shared" si="26"/>
        <v>266</v>
      </c>
      <c r="R200" s="9">
        <f t="shared" si="27"/>
        <v>210</v>
      </c>
      <c r="S200" s="9">
        <f t="shared" si="28"/>
        <v>1330</v>
      </c>
      <c r="T200" s="9">
        <f t="shared" si="29"/>
        <v>2632</v>
      </c>
      <c r="U200" s="167">
        <f t="shared" si="24"/>
        <v>97.894736842105274</v>
      </c>
    </row>
    <row r="201" spans="1:21" x14ac:dyDescent="0.2">
      <c r="A201" s="55" t="s">
        <v>37</v>
      </c>
      <c r="B201" s="7">
        <v>363</v>
      </c>
      <c r="C201" s="9">
        <v>1675</v>
      </c>
      <c r="D201" s="9">
        <v>6478</v>
      </c>
      <c r="E201" s="8">
        <v>10306</v>
      </c>
      <c r="F201" s="156">
        <f t="shared" si="22"/>
        <v>59.092312442111762</v>
      </c>
      <c r="G201" s="7">
        <v>893</v>
      </c>
      <c r="H201" s="9">
        <v>1620</v>
      </c>
      <c r="I201" s="9">
        <v>6429</v>
      </c>
      <c r="J201" s="8">
        <v>10964</v>
      </c>
      <c r="K201" s="156">
        <f t="shared" si="25"/>
        <v>70.539741794991443</v>
      </c>
      <c r="L201" s="9">
        <v>0</v>
      </c>
      <c r="M201" s="9">
        <v>12</v>
      </c>
      <c r="N201" s="9">
        <v>217</v>
      </c>
      <c r="O201" s="8">
        <v>234</v>
      </c>
      <c r="P201" s="156">
        <f t="shared" si="23"/>
        <v>7.8341013824884786</v>
      </c>
      <c r="Q201" s="9">
        <f t="shared" si="26"/>
        <v>893</v>
      </c>
      <c r="R201" s="9">
        <f t="shared" si="27"/>
        <v>1632</v>
      </c>
      <c r="S201" s="9">
        <f t="shared" si="28"/>
        <v>6646</v>
      </c>
      <c r="T201" s="9">
        <f t="shared" si="29"/>
        <v>11198</v>
      </c>
      <c r="U201" s="167">
        <f t="shared" si="24"/>
        <v>68.492326211254891</v>
      </c>
    </row>
    <row r="202" spans="1:21" x14ac:dyDescent="0.2">
      <c r="A202" s="55" t="s">
        <v>49</v>
      </c>
      <c r="B202" s="7">
        <v>3922</v>
      </c>
      <c r="C202" s="9">
        <v>3936</v>
      </c>
      <c r="D202" s="9">
        <v>28169</v>
      </c>
      <c r="E202" s="8">
        <v>27043</v>
      </c>
      <c r="F202" s="156">
        <f t="shared" si="22"/>
        <v>-3.997301998650999</v>
      </c>
      <c r="G202" s="7">
        <v>2271</v>
      </c>
      <c r="H202" s="9">
        <v>2189</v>
      </c>
      <c r="I202" s="9">
        <v>15872</v>
      </c>
      <c r="J202" s="8">
        <v>11878</v>
      </c>
      <c r="K202" s="156">
        <f t="shared" si="25"/>
        <v>-25.163810483870968</v>
      </c>
      <c r="L202" s="9">
        <v>2970</v>
      </c>
      <c r="M202" s="9">
        <v>2436</v>
      </c>
      <c r="N202" s="9">
        <v>10392</v>
      </c>
      <c r="O202" s="8">
        <v>15805</v>
      </c>
      <c r="P202" s="156">
        <f t="shared" si="23"/>
        <v>52.088144726712862</v>
      </c>
      <c r="Q202" s="9">
        <f t="shared" si="26"/>
        <v>5241</v>
      </c>
      <c r="R202" s="9">
        <f t="shared" si="27"/>
        <v>4625</v>
      </c>
      <c r="S202" s="9">
        <f t="shared" si="28"/>
        <v>26264</v>
      </c>
      <c r="T202" s="9">
        <f t="shared" si="29"/>
        <v>27683</v>
      </c>
      <c r="U202" s="167">
        <f t="shared" si="24"/>
        <v>5.4028327749010048</v>
      </c>
    </row>
    <row r="203" spans="1:21" x14ac:dyDescent="0.2">
      <c r="A203" s="55" t="s">
        <v>57</v>
      </c>
      <c r="B203" s="7">
        <v>8</v>
      </c>
      <c r="C203" s="9">
        <v>0</v>
      </c>
      <c r="D203" s="9">
        <v>13</v>
      </c>
      <c r="E203" s="8">
        <v>0</v>
      </c>
      <c r="F203" s="156">
        <f t="shared" ref="F203:F266" si="35">(E203-D203)/D203*100</f>
        <v>-100</v>
      </c>
      <c r="G203" s="7">
        <v>0</v>
      </c>
      <c r="H203" s="9">
        <v>0</v>
      </c>
      <c r="I203" s="9">
        <v>17</v>
      </c>
      <c r="J203" s="8">
        <v>0</v>
      </c>
      <c r="K203" s="156">
        <f t="shared" ref="K203:K266" si="36">(J203-I203)/I203*100</f>
        <v>-100</v>
      </c>
      <c r="L203" s="9">
        <v>0</v>
      </c>
      <c r="M203" s="9">
        <v>0</v>
      </c>
      <c r="N203" s="9">
        <v>0</v>
      </c>
      <c r="O203" s="8">
        <v>0</v>
      </c>
      <c r="P203" s="156" t="s">
        <v>352</v>
      </c>
      <c r="Q203" s="9">
        <f t="shared" si="26"/>
        <v>0</v>
      </c>
      <c r="R203" s="9">
        <f t="shared" si="27"/>
        <v>0</v>
      </c>
      <c r="S203" s="9">
        <f t="shared" si="28"/>
        <v>17</v>
      </c>
      <c r="T203" s="9">
        <f t="shared" si="29"/>
        <v>0</v>
      </c>
      <c r="U203" s="167">
        <f t="shared" ref="U203:U266" si="37">(T203-S203)/S203*100</f>
        <v>-100</v>
      </c>
    </row>
    <row r="204" spans="1:21" x14ac:dyDescent="0.2">
      <c r="A204" s="55" t="s">
        <v>58</v>
      </c>
      <c r="B204" s="7">
        <v>12473</v>
      </c>
      <c r="C204" s="9">
        <v>15187</v>
      </c>
      <c r="D204" s="9">
        <v>81619</v>
      </c>
      <c r="E204" s="8">
        <v>129480</v>
      </c>
      <c r="F204" s="156">
        <f t="shared" si="35"/>
        <v>58.639532461804237</v>
      </c>
      <c r="G204" s="7">
        <v>903</v>
      </c>
      <c r="H204" s="9">
        <v>729</v>
      </c>
      <c r="I204" s="9">
        <v>5340</v>
      </c>
      <c r="J204" s="8">
        <v>5300</v>
      </c>
      <c r="K204" s="156">
        <f t="shared" si="36"/>
        <v>-0.74906367041198507</v>
      </c>
      <c r="L204" s="9">
        <v>12942</v>
      </c>
      <c r="M204" s="9">
        <v>14703</v>
      </c>
      <c r="N204" s="9">
        <v>77291</v>
      </c>
      <c r="O204" s="8">
        <v>124343</v>
      </c>
      <c r="P204" s="156">
        <f t="shared" ref="P204:P266" si="38">(O204-N204)/N204*100</f>
        <v>60.876428044662376</v>
      </c>
      <c r="Q204" s="9">
        <f t="shared" ref="Q204:Q266" si="39">G204+L204</f>
        <v>13845</v>
      </c>
      <c r="R204" s="9">
        <f t="shared" ref="R204:R266" si="40">H204+M204</f>
        <v>15432</v>
      </c>
      <c r="S204" s="9">
        <f t="shared" ref="S204:S266" si="41">I204+N204</f>
        <v>82631</v>
      </c>
      <c r="T204" s="9">
        <f t="shared" ref="T204:T266" si="42">J204+O204</f>
        <v>129643</v>
      </c>
      <c r="U204" s="167">
        <f t="shared" si="37"/>
        <v>56.893901804407541</v>
      </c>
    </row>
    <row r="205" spans="1:21" x14ac:dyDescent="0.2">
      <c r="A205" s="54" t="s">
        <v>77</v>
      </c>
      <c r="B205" s="58">
        <v>53027</v>
      </c>
      <c r="C205" s="59">
        <v>59889</v>
      </c>
      <c r="D205" s="59">
        <v>347330</v>
      </c>
      <c r="E205" s="60">
        <v>492591</v>
      </c>
      <c r="F205" s="157">
        <f t="shared" si="35"/>
        <v>41.822186393343507</v>
      </c>
      <c r="G205" s="58">
        <v>13489</v>
      </c>
      <c r="H205" s="59">
        <v>21205</v>
      </c>
      <c r="I205" s="59">
        <v>77734</v>
      </c>
      <c r="J205" s="60">
        <v>123279</v>
      </c>
      <c r="K205" s="157">
        <f t="shared" si="36"/>
        <v>58.590835413075361</v>
      </c>
      <c r="L205" s="59">
        <v>38273</v>
      </c>
      <c r="M205" s="59">
        <v>41534</v>
      </c>
      <c r="N205" s="59">
        <v>268125</v>
      </c>
      <c r="O205" s="60">
        <v>378588</v>
      </c>
      <c r="P205" s="157">
        <f t="shared" si="38"/>
        <v>41.198321678321683</v>
      </c>
      <c r="Q205" s="59">
        <f t="shared" si="39"/>
        <v>51762</v>
      </c>
      <c r="R205" s="59">
        <f t="shared" si="40"/>
        <v>62739</v>
      </c>
      <c r="S205" s="59">
        <f t="shared" si="41"/>
        <v>345859</v>
      </c>
      <c r="T205" s="59">
        <f t="shared" si="42"/>
        <v>501867</v>
      </c>
      <c r="U205" s="168">
        <f t="shared" si="37"/>
        <v>45.107399258079163</v>
      </c>
    </row>
    <row r="206" spans="1:21" x14ac:dyDescent="0.2">
      <c r="A206" s="54"/>
      <c r="B206" s="58"/>
      <c r="C206" s="59"/>
      <c r="D206" s="59"/>
      <c r="E206" s="60"/>
      <c r="F206" s="157"/>
      <c r="G206" s="58"/>
      <c r="H206" s="59"/>
      <c r="I206" s="59"/>
      <c r="J206" s="60"/>
      <c r="K206" s="157"/>
      <c r="L206" s="59"/>
      <c r="M206" s="59"/>
      <c r="N206" s="59"/>
      <c r="O206" s="60"/>
      <c r="P206" s="157"/>
      <c r="Q206" s="59"/>
      <c r="R206" s="59"/>
      <c r="S206" s="59"/>
      <c r="T206" s="59"/>
      <c r="U206" s="168"/>
    </row>
    <row r="207" spans="1:21" x14ac:dyDescent="0.2">
      <c r="A207" s="54" t="s">
        <v>78</v>
      </c>
      <c r="B207" s="61"/>
      <c r="C207" s="62"/>
      <c r="D207" s="62"/>
      <c r="E207" s="63"/>
      <c r="F207" s="158"/>
      <c r="G207" s="61"/>
      <c r="H207" s="62"/>
      <c r="I207" s="62"/>
      <c r="J207" s="63"/>
      <c r="K207" s="158"/>
      <c r="L207" s="62"/>
      <c r="M207" s="62"/>
      <c r="N207" s="62"/>
      <c r="O207" s="63"/>
      <c r="P207" s="158"/>
      <c r="Q207" s="62"/>
      <c r="R207" s="62"/>
      <c r="S207" s="62"/>
      <c r="T207" s="62"/>
      <c r="U207" s="169"/>
    </row>
    <row r="208" spans="1:21" x14ac:dyDescent="0.2">
      <c r="A208" s="54" t="s">
        <v>197</v>
      </c>
      <c r="B208" s="61"/>
      <c r="C208" s="62"/>
      <c r="D208" s="62"/>
      <c r="E208" s="63"/>
      <c r="F208" s="158"/>
      <c r="G208" s="61"/>
      <c r="H208" s="62"/>
      <c r="I208" s="62"/>
      <c r="J208" s="63"/>
      <c r="K208" s="158"/>
      <c r="L208" s="62"/>
      <c r="M208" s="62"/>
      <c r="N208" s="62"/>
      <c r="O208" s="63"/>
      <c r="P208" s="158"/>
      <c r="Q208" s="62"/>
      <c r="R208" s="62"/>
      <c r="S208" s="62"/>
      <c r="T208" s="62"/>
      <c r="U208" s="169"/>
    </row>
    <row r="209" spans="1:21" x14ac:dyDescent="0.2">
      <c r="A209" s="55" t="s">
        <v>198</v>
      </c>
      <c r="B209" s="7">
        <v>869</v>
      </c>
      <c r="C209" s="9">
        <v>791</v>
      </c>
      <c r="D209" s="9">
        <v>6059</v>
      </c>
      <c r="E209" s="8">
        <v>5137</v>
      </c>
      <c r="F209" s="156">
        <f t="shared" si="35"/>
        <v>-15.217032513616108</v>
      </c>
      <c r="G209" s="7">
        <v>818</v>
      </c>
      <c r="H209" s="9">
        <v>690</v>
      </c>
      <c r="I209" s="9">
        <v>5673</v>
      </c>
      <c r="J209" s="8">
        <v>4962</v>
      </c>
      <c r="K209" s="156">
        <f t="shared" si="36"/>
        <v>-12.53305129561079</v>
      </c>
      <c r="L209" s="9">
        <v>22</v>
      </c>
      <c r="M209" s="9">
        <v>5</v>
      </c>
      <c r="N209" s="9">
        <v>77</v>
      </c>
      <c r="O209" s="8">
        <v>139</v>
      </c>
      <c r="P209" s="156">
        <f t="shared" si="38"/>
        <v>80.519480519480524</v>
      </c>
      <c r="Q209" s="9">
        <f t="shared" si="39"/>
        <v>840</v>
      </c>
      <c r="R209" s="9">
        <f t="shared" si="40"/>
        <v>695</v>
      </c>
      <c r="S209" s="9">
        <f t="shared" si="41"/>
        <v>5750</v>
      </c>
      <c r="T209" s="9">
        <f t="shared" si="42"/>
        <v>5101</v>
      </c>
      <c r="U209" s="167">
        <f t="shared" si="37"/>
        <v>-11.28695652173913</v>
      </c>
    </row>
    <row r="210" spans="1:21" x14ac:dyDescent="0.2">
      <c r="A210" s="55" t="s">
        <v>199</v>
      </c>
      <c r="B210" s="7">
        <v>3019</v>
      </c>
      <c r="C210" s="9">
        <v>3200</v>
      </c>
      <c r="D210" s="9">
        <v>20184</v>
      </c>
      <c r="E210" s="8">
        <v>26073</v>
      </c>
      <c r="F210" s="156">
        <f t="shared" si="35"/>
        <v>29.176575505350772</v>
      </c>
      <c r="G210" s="7">
        <v>2573</v>
      </c>
      <c r="H210" s="9">
        <v>2766</v>
      </c>
      <c r="I210" s="9">
        <v>18602</v>
      </c>
      <c r="J210" s="8">
        <v>21659</v>
      </c>
      <c r="K210" s="156">
        <f t="shared" si="36"/>
        <v>16.433716804644664</v>
      </c>
      <c r="L210" s="9">
        <v>288</v>
      </c>
      <c r="M210" s="9">
        <v>965</v>
      </c>
      <c r="N210" s="9">
        <v>1697</v>
      </c>
      <c r="O210" s="8">
        <v>4588</v>
      </c>
      <c r="P210" s="156">
        <f t="shared" si="38"/>
        <v>170.35945786682382</v>
      </c>
      <c r="Q210" s="9">
        <f t="shared" si="39"/>
        <v>2861</v>
      </c>
      <c r="R210" s="9">
        <f t="shared" si="40"/>
        <v>3731</v>
      </c>
      <c r="S210" s="9">
        <f t="shared" si="41"/>
        <v>20299</v>
      </c>
      <c r="T210" s="9">
        <f t="shared" si="42"/>
        <v>26247</v>
      </c>
      <c r="U210" s="167">
        <f t="shared" si="37"/>
        <v>29.301936055963345</v>
      </c>
    </row>
    <row r="211" spans="1:21" x14ac:dyDescent="0.2">
      <c r="A211" s="55" t="s">
        <v>200</v>
      </c>
      <c r="B211" s="7">
        <v>258</v>
      </c>
      <c r="C211" s="9">
        <v>250</v>
      </c>
      <c r="D211" s="9">
        <v>1289</v>
      </c>
      <c r="E211" s="8">
        <v>1894</v>
      </c>
      <c r="F211" s="156">
        <f t="shared" si="35"/>
        <v>46.935608999224208</v>
      </c>
      <c r="G211" s="7">
        <v>190</v>
      </c>
      <c r="H211" s="9">
        <v>254</v>
      </c>
      <c r="I211" s="9">
        <v>1186</v>
      </c>
      <c r="J211" s="8">
        <v>1829</v>
      </c>
      <c r="K211" s="156">
        <f t="shared" si="36"/>
        <v>54.215851602023612</v>
      </c>
      <c r="L211" s="9">
        <v>0</v>
      </c>
      <c r="M211" s="9">
        <v>0</v>
      </c>
      <c r="N211" s="9">
        <v>0</v>
      </c>
      <c r="O211" s="8">
        <v>0</v>
      </c>
      <c r="P211" s="156" t="s">
        <v>352</v>
      </c>
      <c r="Q211" s="9">
        <f t="shared" si="39"/>
        <v>190</v>
      </c>
      <c r="R211" s="9">
        <f t="shared" si="40"/>
        <v>254</v>
      </c>
      <c r="S211" s="9">
        <f t="shared" si="41"/>
        <v>1186</v>
      </c>
      <c r="T211" s="9">
        <f t="shared" si="42"/>
        <v>1829</v>
      </c>
      <c r="U211" s="167">
        <f t="shared" si="37"/>
        <v>54.215851602023612</v>
      </c>
    </row>
    <row r="212" spans="1:21" x14ac:dyDescent="0.2">
      <c r="A212" s="55" t="s">
        <v>196</v>
      </c>
      <c r="B212" s="7">
        <v>2041</v>
      </c>
      <c r="C212" s="9">
        <v>545</v>
      </c>
      <c r="D212" s="9">
        <v>4805</v>
      </c>
      <c r="E212" s="8">
        <v>8017</v>
      </c>
      <c r="F212" s="156">
        <f t="shared" si="35"/>
        <v>66.847034339229978</v>
      </c>
      <c r="G212" s="7">
        <v>1972</v>
      </c>
      <c r="H212" s="9">
        <v>860</v>
      </c>
      <c r="I212" s="9">
        <v>4437</v>
      </c>
      <c r="J212" s="8">
        <v>8392</v>
      </c>
      <c r="K212" s="156">
        <f t="shared" si="36"/>
        <v>89.136804146946133</v>
      </c>
      <c r="L212" s="9">
        <v>2</v>
      </c>
      <c r="M212" s="9">
        <v>-4</v>
      </c>
      <c r="N212" s="9">
        <v>120</v>
      </c>
      <c r="O212" s="8">
        <v>56</v>
      </c>
      <c r="P212" s="156">
        <f t="shared" si="38"/>
        <v>-53.333333333333336</v>
      </c>
      <c r="Q212" s="9">
        <f t="shared" si="39"/>
        <v>1974</v>
      </c>
      <c r="R212" s="9">
        <f t="shared" si="40"/>
        <v>856</v>
      </c>
      <c r="S212" s="9">
        <f t="shared" si="41"/>
        <v>4557</v>
      </c>
      <c r="T212" s="9">
        <f t="shared" si="42"/>
        <v>8448</v>
      </c>
      <c r="U212" s="167">
        <f t="shared" si="37"/>
        <v>85.385121790651738</v>
      </c>
    </row>
    <row r="213" spans="1:21" x14ac:dyDescent="0.2">
      <c r="A213" s="55" t="s">
        <v>201</v>
      </c>
      <c r="B213" s="7">
        <v>3367</v>
      </c>
      <c r="C213" s="9">
        <v>1850</v>
      </c>
      <c r="D213" s="9">
        <v>27019</v>
      </c>
      <c r="E213" s="8">
        <v>19549</v>
      </c>
      <c r="F213" s="156">
        <f t="shared" si="35"/>
        <v>-27.647211221732853</v>
      </c>
      <c r="G213" s="7">
        <v>3434</v>
      </c>
      <c r="H213" s="9">
        <v>2315</v>
      </c>
      <c r="I213" s="9">
        <v>25054</v>
      </c>
      <c r="J213" s="8">
        <v>17484</v>
      </c>
      <c r="K213" s="156">
        <f t="shared" si="36"/>
        <v>-30.214736169873074</v>
      </c>
      <c r="L213" s="9">
        <v>28</v>
      </c>
      <c r="M213" s="9">
        <v>320</v>
      </c>
      <c r="N213" s="9">
        <v>1375</v>
      </c>
      <c r="O213" s="8">
        <v>2390</v>
      </c>
      <c r="P213" s="156">
        <f t="shared" si="38"/>
        <v>73.818181818181813</v>
      </c>
      <c r="Q213" s="9">
        <f t="shared" si="39"/>
        <v>3462</v>
      </c>
      <c r="R213" s="9">
        <f t="shared" si="40"/>
        <v>2635</v>
      </c>
      <c r="S213" s="9">
        <f t="shared" si="41"/>
        <v>26429</v>
      </c>
      <c r="T213" s="9">
        <f t="shared" si="42"/>
        <v>19874</v>
      </c>
      <c r="U213" s="167">
        <f t="shared" si="37"/>
        <v>-24.802300503235085</v>
      </c>
    </row>
    <row r="214" spans="1:21" x14ac:dyDescent="0.2">
      <c r="A214" s="55" t="s">
        <v>202</v>
      </c>
      <c r="B214" s="7">
        <v>0</v>
      </c>
      <c r="C214" s="9">
        <v>175</v>
      </c>
      <c r="D214" s="9">
        <v>0</v>
      </c>
      <c r="E214" s="8">
        <v>881</v>
      </c>
      <c r="F214" s="156" t="s">
        <v>352</v>
      </c>
      <c r="G214" s="7">
        <v>0</v>
      </c>
      <c r="H214" s="9">
        <v>21</v>
      </c>
      <c r="I214" s="9">
        <v>0</v>
      </c>
      <c r="J214" s="8">
        <v>172</v>
      </c>
      <c r="K214" s="156" t="s">
        <v>352</v>
      </c>
      <c r="L214" s="9">
        <v>0</v>
      </c>
      <c r="M214" s="9">
        <v>88</v>
      </c>
      <c r="N214" s="9">
        <v>0</v>
      </c>
      <c r="O214" s="8">
        <v>286</v>
      </c>
      <c r="P214" s="156" t="s">
        <v>352</v>
      </c>
      <c r="Q214" s="9">
        <f t="shared" si="39"/>
        <v>0</v>
      </c>
      <c r="R214" s="9">
        <f t="shared" si="40"/>
        <v>109</v>
      </c>
      <c r="S214" s="9">
        <f t="shared" si="41"/>
        <v>0</v>
      </c>
      <c r="T214" s="9">
        <f t="shared" si="42"/>
        <v>458</v>
      </c>
      <c r="U214" s="167" t="s">
        <v>352</v>
      </c>
    </row>
    <row r="215" spans="1:21" x14ac:dyDescent="0.2">
      <c r="A215" s="54" t="s">
        <v>79</v>
      </c>
      <c r="B215" s="58">
        <v>9554</v>
      </c>
      <c r="C215" s="59">
        <v>6811</v>
      </c>
      <c r="D215" s="59">
        <v>59356</v>
      </c>
      <c r="E215" s="60">
        <v>61551</v>
      </c>
      <c r="F215" s="157">
        <f t="shared" si="35"/>
        <v>3.6980254734146505</v>
      </c>
      <c r="G215" s="58">
        <v>8987</v>
      </c>
      <c r="H215" s="59">
        <v>6906</v>
      </c>
      <c r="I215" s="59">
        <v>54952</v>
      </c>
      <c r="J215" s="60">
        <v>54498</v>
      </c>
      <c r="K215" s="157">
        <f t="shared" si="36"/>
        <v>-0.82617557140777409</v>
      </c>
      <c r="L215" s="59">
        <v>340</v>
      </c>
      <c r="M215" s="59">
        <v>1374</v>
      </c>
      <c r="N215" s="59">
        <v>3269</v>
      </c>
      <c r="O215" s="60">
        <v>7459</v>
      </c>
      <c r="P215" s="157">
        <f t="shared" si="38"/>
        <v>128.17375344141939</v>
      </c>
      <c r="Q215" s="59">
        <f t="shared" si="39"/>
        <v>9327</v>
      </c>
      <c r="R215" s="59">
        <f t="shared" si="40"/>
        <v>8280</v>
      </c>
      <c r="S215" s="59">
        <f t="shared" si="41"/>
        <v>58221</v>
      </c>
      <c r="T215" s="59">
        <f t="shared" si="42"/>
        <v>61957</v>
      </c>
      <c r="U215" s="168">
        <f t="shared" si="37"/>
        <v>6.4169285996461749</v>
      </c>
    </row>
    <row r="216" spans="1:21" x14ac:dyDescent="0.2">
      <c r="A216" s="54" t="s">
        <v>17</v>
      </c>
      <c r="B216" s="58">
        <v>62581</v>
      </c>
      <c r="C216" s="59">
        <v>66700</v>
      </c>
      <c r="D216" s="59">
        <v>406686</v>
      </c>
      <c r="E216" s="60">
        <v>554142</v>
      </c>
      <c r="F216" s="157">
        <f t="shared" si="35"/>
        <v>36.257948392617401</v>
      </c>
      <c r="G216" s="58">
        <v>22476</v>
      </c>
      <c r="H216" s="59">
        <v>28111</v>
      </c>
      <c r="I216" s="59">
        <v>132686</v>
      </c>
      <c r="J216" s="60">
        <v>177777</v>
      </c>
      <c r="K216" s="157">
        <f t="shared" si="36"/>
        <v>33.983238623517174</v>
      </c>
      <c r="L216" s="59">
        <v>38613</v>
      </c>
      <c r="M216" s="59">
        <v>42908</v>
      </c>
      <c r="N216" s="59">
        <v>271394</v>
      </c>
      <c r="O216" s="60">
        <v>386047</v>
      </c>
      <c r="P216" s="157">
        <f t="shared" si="38"/>
        <v>42.245959748557446</v>
      </c>
      <c r="Q216" s="59">
        <f t="shared" si="39"/>
        <v>61089</v>
      </c>
      <c r="R216" s="59">
        <f t="shared" si="40"/>
        <v>71019</v>
      </c>
      <c r="S216" s="59">
        <f t="shared" si="41"/>
        <v>404080</v>
      </c>
      <c r="T216" s="59">
        <f t="shared" si="42"/>
        <v>563824</v>
      </c>
      <c r="U216" s="168">
        <f t="shared" si="37"/>
        <v>39.532765788952688</v>
      </c>
    </row>
    <row r="217" spans="1:21" x14ac:dyDescent="0.2">
      <c r="A217" s="54"/>
      <c r="B217" s="58"/>
      <c r="C217" s="59"/>
      <c r="D217" s="59"/>
      <c r="E217" s="60"/>
      <c r="F217" s="157"/>
      <c r="G217" s="58"/>
      <c r="H217" s="59"/>
      <c r="I217" s="59"/>
      <c r="J217" s="60"/>
      <c r="K217" s="157"/>
      <c r="L217" s="59"/>
      <c r="M217" s="59"/>
      <c r="N217" s="59"/>
      <c r="O217" s="60"/>
      <c r="P217" s="157"/>
      <c r="Q217" s="59"/>
      <c r="R217" s="59"/>
      <c r="S217" s="59"/>
      <c r="T217" s="59"/>
      <c r="U217" s="168"/>
    </row>
    <row r="218" spans="1:21" x14ac:dyDescent="0.2">
      <c r="A218" s="96" t="s">
        <v>356</v>
      </c>
      <c r="B218" s="58"/>
      <c r="C218" s="59"/>
      <c r="D218" s="59"/>
      <c r="E218" s="60"/>
      <c r="F218" s="157"/>
      <c r="G218" s="58"/>
      <c r="H218" s="59"/>
      <c r="I218" s="59"/>
      <c r="J218" s="60"/>
      <c r="K218" s="157"/>
      <c r="L218" s="59"/>
      <c r="M218" s="59"/>
      <c r="N218" s="59"/>
      <c r="O218" s="60"/>
      <c r="P218" s="157"/>
      <c r="Q218" s="59"/>
      <c r="R218" s="59"/>
      <c r="S218" s="59"/>
      <c r="T218" s="59"/>
      <c r="U218" s="168"/>
    </row>
    <row r="219" spans="1:21" x14ac:dyDescent="0.2">
      <c r="A219" s="55" t="s">
        <v>54</v>
      </c>
      <c r="B219" s="7">
        <v>869</v>
      </c>
      <c r="C219" s="9">
        <v>791</v>
      </c>
      <c r="D219" s="9">
        <v>6059</v>
      </c>
      <c r="E219" s="8">
        <v>5137</v>
      </c>
      <c r="F219" s="156">
        <f t="shared" si="35"/>
        <v>-15.217032513616108</v>
      </c>
      <c r="G219" s="7">
        <v>818</v>
      </c>
      <c r="H219" s="9">
        <v>690</v>
      </c>
      <c r="I219" s="9">
        <v>5673</v>
      </c>
      <c r="J219" s="8">
        <v>4962</v>
      </c>
      <c r="K219" s="156">
        <f t="shared" si="36"/>
        <v>-12.53305129561079</v>
      </c>
      <c r="L219" s="9">
        <v>22</v>
      </c>
      <c r="M219" s="9">
        <v>5</v>
      </c>
      <c r="N219" s="9">
        <v>77</v>
      </c>
      <c r="O219" s="8">
        <v>139</v>
      </c>
      <c r="P219" s="156">
        <f t="shared" si="38"/>
        <v>80.519480519480524</v>
      </c>
      <c r="Q219" s="9">
        <f t="shared" si="39"/>
        <v>840</v>
      </c>
      <c r="R219" s="9">
        <f t="shared" si="40"/>
        <v>695</v>
      </c>
      <c r="S219" s="9">
        <f t="shared" si="41"/>
        <v>5750</v>
      </c>
      <c r="T219" s="9">
        <f t="shared" si="42"/>
        <v>5101</v>
      </c>
      <c r="U219" s="167">
        <f t="shared" si="37"/>
        <v>-11.28695652173913</v>
      </c>
    </row>
    <row r="220" spans="1:21" x14ac:dyDescent="0.2">
      <c r="A220" s="55" t="s">
        <v>55</v>
      </c>
      <c r="B220" s="7">
        <v>3019</v>
      </c>
      <c r="C220" s="9">
        <v>3200</v>
      </c>
      <c r="D220" s="9">
        <v>20184</v>
      </c>
      <c r="E220" s="8">
        <v>26073</v>
      </c>
      <c r="F220" s="156">
        <f t="shared" si="35"/>
        <v>29.176575505350772</v>
      </c>
      <c r="G220" s="7">
        <v>2573</v>
      </c>
      <c r="H220" s="9">
        <v>2766</v>
      </c>
      <c r="I220" s="9">
        <v>18602</v>
      </c>
      <c r="J220" s="8">
        <v>21659</v>
      </c>
      <c r="K220" s="156">
        <f t="shared" si="36"/>
        <v>16.433716804644664</v>
      </c>
      <c r="L220" s="9">
        <v>288</v>
      </c>
      <c r="M220" s="9">
        <v>965</v>
      </c>
      <c r="N220" s="9">
        <v>1697</v>
      </c>
      <c r="O220" s="8">
        <v>4588</v>
      </c>
      <c r="P220" s="156">
        <f t="shared" si="38"/>
        <v>170.35945786682382</v>
      </c>
      <c r="Q220" s="9">
        <f t="shared" si="39"/>
        <v>2861</v>
      </c>
      <c r="R220" s="9">
        <f t="shared" si="40"/>
        <v>3731</v>
      </c>
      <c r="S220" s="9">
        <f t="shared" si="41"/>
        <v>20299</v>
      </c>
      <c r="T220" s="9">
        <f t="shared" si="42"/>
        <v>26247</v>
      </c>
      <c r="U220" s="167">
        <f t="shared" si="37"/>
        <v>29.301936055963345</v>
      </c>
    </row>
    <row r="221" spans="1:21" x14ac:dyDescent="0.2">
      <c r="A221" s="55" t="s">
        <v>56</v>
      </c>
      <c r="B221" s="7">
        <v>258</v>
      </c>
      <c r="C221" s="9">
        <v>250</v>
      </c>
      <c r="D221" s="9">
        <v>1289</v>
      </c>
      <c r="E221" s="8">
        <v>1894</v>
      </c>
      <c r="F221" s="156">
        <f t="shared" si="35"/>
        <v>46.935608999224208</v>
      </c>
      <c r="G221" s="7">
        <v>190</v>
      </c>
      <c r="H221" s="9">
        <v>254</v>
      </c>
      <c r="I221" s="9">
        <v>1186</v>
      </c>
      <c r="J221" s="8">
        <v>1829</v>
      </c>
      <c r="K221" s="156">
        <f t="shared" si="36"/>
        <v>54.215851602023612</v>
      </c>
      <c r="L221" s="9">
        <v>0</v>
      </c>
      <c r="M221" s="9">
        <v>0</v>
      </c>
      <c r="N221" s="9">
        <v>0</v>
      </c>
      <c r="O221" s="8">
        <v>0</v>
      </c>
      <c r="P221" s="156" t="s">
        <v>352</v>
      </c>
      <c r="Q221" s="9">
        <f t="shared" si="39"/>
        <v>190</v>
      </c>
      <c r="R221" s="9">
        <f t="shared" si="40"/>
        <v>254</v>
      </c>
      <c r="S221" s="9">
        <f t="shared" si="41"/>
        <v>1186</v>
      </c>
      <c r="T221" s="9">
        <f t="shared" si="42"/>
        <v>1829</v>
      </c>
      <c r="U221" s="167">
        <f t="shared" si="37"/>
        <v>54.215851602023612</v>
      </c>
    </row>
    <row r="222" spans="1:21" x14ac:dyDescent="0.2">
      <c r="A222" s="55" t="s">
        <v>37</v>
      </c>
      <c r="B222" s="7">
        <v>2041</v>
      </c>
      <c r="C222" s="9">
        <v>545</v>
      </c>
      <c r="D222" s="9">
        <v>4805</v>
      </c>
      <c r="E222" s="8">
        <v>8017</v>
      </c>
      <c r="F222" s="156">
        <f t="shared" si="35"/>
        <v>66.847034339229978</v>
      </c>
      <c r="G222" s="7">
        <v>1972</v>
      </c>
      <c r="H222" s="9">
        <v>860</v>
      </c>
      <c r="I222" s="9">
        <v>4437</v>
      </c>
      <c r="J222" s="8">
        <v>8392</v>
      </c>
      <c r="K222" s="156">
        <f t="shared" si="36"/>
        <v>89.136804146946133</v>
      </c>
      <c r="L222" s="9">
        <v>2</v>
      </c>
      <c r="M222" s="9">
        <v>-4</v>
      </c>
      <c r="N222" s="9">
        <v>120</v>
      </c>
      <c r="O222" s="8">
        <v>56</v>
      </c>
      <c r="P222" s="156">
        <f t="shared" si="38"/>
        <v>-53.333333333333336</v>
      </c>
      <c r="Q222" s="9">
        <f t="shared" si="39"/>
        <v>1974</v>
      </c>
      <c r="R222" s="9">
        <f t="shared" si="40"/>
        <v>856</v>
      </c>
      <c r="S222" s="9">
        <f t="shared" si="41"/>
        <v>4557</v>
      </c>
      <c r="T222" s="9">
        <f t="shared" si="42"/>
        <v>8448</v>
      </c>
      <c r="U222" s="167">
        <f t="shared" si="37"/>
        <v>85.385121790651738</v>
      </c>
    </row>
    <row r="223" spans="1:21" x14ac:dyDescent="0.2">
      <c r="A223" s="55" t="s">
        <v>49</v>
      </c>
      <c r="B223" s="7">
        <v>3367</v>
      </c>
      <c r="C223" s="9">
        <v>1850</v>
      </c>
      <c r="D223" s="9">
        <v>27019</v>
      </c>
      <c r="E223" s="8">
        <v>19549</v>
      </c>
      <c r="F223" s="156">
        <f t="shared" si="35"/>
        <v>-27.647211221732853</v>
      </c>
      <c r="G223" s="7">
        <v>3434</v>
      </c>
      <c r="H223" s="9">
        <v>2315</v>
      </c>
      <c r="I223" s="9">
        <v>25054</v>
      </c>
      <c r="J223" s="8">
        <v>17484</v>
      </c>
      <c r="K223" s="156">
        <f t="shared" si="36"/>
        <v>-30.214736169873074</v>
      </c>
      <c r="L223" s="9">
        <v>28</v>
      </c>
      <c r="M223" s="9">
        <v>320</v>
      </c>
      <c r="N223" s="9">
        <v>1375</v>
      </c>
      <c r="O223" s="8">
        <v>2390</v>
      </c>
      <c r="P223" s="156">
        <f t="shared" si="38"/>
        <v>73.818181818181813</v>
      </c>
      <c r="Q223" s="9">
        <f t="shared" si="39"/>
        <v>3462</v>
      </c>
      <c r="R223" s="9">
        <f t="shared" si="40"/>
        <v>2635</v>
      </c>
      <c r="S223" s="9">
        <f t="shared" si="41"/>
        <v>26429</v>
      </c>
      <c r="T223" s="9">
        <f t="shared" si="42"/>
        <v>19874</v>
      </c>
      <c r="U223" s="167">
        <f t="shared" si="37"/>
        <v>-24.802300503235085</v>
      </c>
    </row>
    <row r="224" spans="1:21" x14ac:dyDescent="0.2">
      <c r="A224" s="55" t="s">
        <v>58</v>
      </c>
      <c r="B224" s="7">
        <v>0</v>
      </c>
      <c r="C224" s="9">
        <v>175</v>
      </c>
      <c r="D224" s="9">
        <v>0</v>
      </c>
      <c r="E224" s="8">
        <v>881</v>
      </c>
      <c r="F224" s="156" t="s">
        <v>352</v>
      </c>
      <c r="G224" s="7">
        <v>0</v>
      </c>
      <c r="H224" s="9">
        <v>21</v>
      </c>
      <c r="I224" s="9">
        <v>0</v>
      </c>
      <c r="J224" s="8">
        <v>172</v>
      </c>
      <c r="K224" s="156" t="s">
        <v>352</v>
      </c>
      <c r="L224" s="9">
        <v>0</v>
      </c>
      <c r="M224" s="9">
        <v>88</v>
      </c>
      <c r="N224" s="9">
        <v>0</v>
      </c>
      <c r="O224" s="8">
        <v>286</v>
      </c>
      <c r="P224" s="156" t="s">
        <v>352</v>
      </c>
      <c r="Q224" s="9">
        <f t="shared" si="39"/>
        <v>0</v>
      </c>
      <c r="R224" s="9">
        <f t="shared" si="40"/>
        <v>109</v>
      </c>
      <c r="S224" s="9">
        <f t="shared" si="41"/>
        <v>0</v>
      </c>
      <c r="T224" s="9">
        <f t="shared" si="42"/>
        <v>458</v>
      </c>
      <c r="U224" s="167" t="s">
        <v>352</v>
      </c>
    </row>
    <row r="225" spans="1:21" x14ac:dyDescent="0.2">
      <c r="A225" s="54" t="s">
        <v>79</v>
      </c>
      <c r="B225" s="58">
        <v>9554</v>
      </c>
      <c r="C225" s="59">
        <v>6811</v>
      </c>
      <c r="D225" s="59">
        <v>59356</v>
      </c>
      <c r="E225" s="60">
        <v>61551</v>
      </c>
      <c r="F225" s="157">
        <f t="shared" si="35"/>
        <v>3.6980254734146505</v>
      </c>
      <c r="G225" s="58">
        <v>8987</v>
      </c>
      <c r="H225" s="59">
        <v>6906</v>
      </c>
      <c r="I225" s="59">
        <v>54952</v>
      </c>
      <c r="J225" s="60">
        <v>54498</v>
      </c>
      <c r="K225" s="157">
        <f t="shared" si="36"/>
        <v>-0.82617557140777409</v>
      </c>
      <c r="L225" s="59">
        <v>340</v>
      </c>
      <c r="M225" s="59">
        <v>1374</v>
      </c>
      <c r="N225" s="59">
        <v>3269</v>
      </c>
      <c r="O225" s="60">
        <v>7459</v>
      </c>
      <c r="P225" s="157">
        <f t="shared" si="38"/>
        <v>128.17375344141939</v>
      </c>
      <c r="Q225" s="59">
        <f t="shared" si="39"/>
        <v>9327</v>
      </c>
      <c r="R225" s="59">
        <f t="shared" si="40"/>
        <v>8280</v>
      </c>
      <c r="S225" s="59">
        <f t="shared" si="41"/>
        <v>58221</v>
      </c>
      <c r="T225" s="59">
        <f t="shared" si="42"/>
        <v>61957</v>
      </c>
      <c r="U225" s="168">
        <f t="shared" si="37"/>
        <v>6.4169285996461749</v>
      </c>
    </row>
    <row r="226" spans="1:21" x14ac:dyDescent="0.2">
      <c r="A226" s="54" t="s">
        <v>17</v>
      </c>
      <c r="B226" s="58">
        <v>62581</v>
      </c>
      <c r="C226" s="59">
        <v>66700</v>
      </c>
      <c r="D226" s="59">
        <v>406686</v>
      </c>
      <c r="E226" s="60">
        <v>554142</v>
      </c>
      <c r="F226" s="157">
        <f t="shared" si="35"/>
        <v>36.257948392617401</v>
      </c>
      <c r="G226" s="58">
        <v>22476</v>
      </c>
      <c r="H226" s="59">
        <v>28111</v>
      </c>
      <c r="I226" s="59">
        <v>132686</v>
      </c>
      <c r="J226" s="60">
        <v>177777</v>
      </c>
      <c r="K226" s="157">
        <f t="shared" si="36"/>
        <v>33.983238623517174</v>
      </c>
      <c r="L226" s="59">
        <v>38613</v>
      </c>
      <c r="M226" s="59">
        <v>42908</v>
      </c>
      <c r="N226" s="59">
        <v>271394</v>
      </c>
      <c r="O226" s="60">
        <v>386047</v>
      </c>
      <c r="P226" s="157">
        <f t="shared" si="38"/>
        <v>42.245959748557446</v>
      </c>
      <c r="Q226" s="59">
        <f t="shared" si="39"/>
        <v>61089</v>
      </c>
      <c r="R226" s="59">
        <f t="shared" si="40"/>
        <v>71019</v>
      </c>
      <c r="S226" s="59">
        <f t="shared" si="41"/>
        <v>404080</v>
      </c>
      <c r="T226" s="59">
        <f t="shared" si="42"/>
        <v>563824</v>
      </c>
      <c r="U226" s="168">
        <f t="shared" si="37"/>
        <v>39.532765788952688</v>
      </c>
    </row>
    <row r="227" spans="1:21" x14ac:dyDescent="0.2">
      <c r="A227" s="54"/>
      <c r="B227" s="58"/>
      <c r="C227" s="59"/>
      <c r="D227" s="59"/>
      <c r="E227" s="60"/>
      <c r="F227" s="157"/>
      <c r="G227" s="58"/>
      <c r="H227" s="59"/>
      <c r="I227" s="59"/>
      <c r="J227" s="60"/>
      <c r="K227" s="157"/>
      <c r="L227" s="59"/>
      <c r="M227" s="59"/>
      <c r="N227" s="59"/>
      <c r="O227" s="60"/>
      <c r="P227" s="157"/>
      <c r="Q227" s="59"/>
      <c r="R227" s="59"/>
      <c r="S227" s="59"/>
      <c r="T227" s="59"/>
      <c r="U227" s="168"/>
    </row>
    <row r="228" spans="1:21" x14ac:dyDescent="0.2">
      <c r="A228" s="54" t="s">
        <v>318</v>
      </c>
      <c r="B228" s="61"/>
      <c r="C228" s="62"/>
      <c r="D228" s="62"/>
      <c r="E228" s="63"/>
      <c r="F228" s="158"/>
      <c r="G228" s="61"/>
      <c r="H228" s="62"/>
      <c r="I228" s="62"/>
      <c r="J228" s="63"/>
      <c r="K228" s="158"/>
      <c r="L228" s="62"/>
      <c r="M228" s="62"/>
      <c r="N228" s="62"/>
      <c r="O228" s="63"/>
      <c r="P228" s="158"/>
      <c r="Q228" s="62"/>
      <c r="R228" s="62"/>
      <c r="S228" s="62"/>
      <c r="T228" s="62"/>
      <c r="U228" s="169"/>
    </row>
    <row r="229" spans="1:21" x14ac:dyDescent="0.2">
      <c r="A229" s="54" t="s">
        <v>203</v>
      </c>
      <c r="B229" s="61"/>
      <c r="C229" s="62"/>
      <c r="D229" s="62"/>
      <c r="E229" s="63"/>
      <c r="F229" s="158"/>
      <c r="G229" s="61"/>
      <c r="H229" s="62"/>
      <c r="I229" s="62"/>
      <c r="J229" s="63"/>
      <c r="K229" s="158"/>
      <c r="L229" s="62"/>
      <c r="M229" s="62"/>
      <c r="N229" s="62"/>
      <c r="O229" s="63"/>
      <c r="P229" s="158"/>
      <c r="Q229" s="62"/>
      <c r="R229" s="62"/>
      <c r="S229" s="62"/>
      <c r="T229" s="62"/>
      <c r="U229" s="169"/>
    </row>
    <row r="230" spans="1:21" x14ac:dyDescent="0.2">
      <c r="A230" s="54" t="s">
        <v>204</v>
      </c>
      <c r="B230" s="61"/>
      <c r="C230" s="62"/>
      <c r="D230" s="62"/>
      <c r="E230" s="63"/>
      <c r="F230" s="158"/>
      <c r="G230" s="61"/>
      <c r="H230" s="62"/>
      <c r="I230" s="62"/>
      <c r="J230" s="63"/>
      <c r="K230" s="158"/>
      <c r="L230" s="62"/>
      <c r="M230" s="62"/>
      <c r="N230" s="62"/>
      <c r="O230" s="63"/>
      <c r="P230" s="158"/>
      <c r="Q230" s="62"/>
      <c r="R230" s="62"/>
      <c r="S230" s="62"/>
      <c r="T230" s="62"/>
      <c r="U230" s="169"/>
    </row>
    <row r="231" spans="1:21" x14ac:dyDescent="0.2">
      <c r="A231" s="55" t="s">
        <v>205</v>
      </c>
      <c r="B231" s="7">
        <v>54</v>
      </c>
      <c r="C231" s="9">
        <v>314</v>
      </c>
      <c r="D231" s="9">
        <v>9640</v>
      </c>
      <c r="E231" s="8">
        <v>7162</v>
      </c>
      <c r="F231" s="156">
        <f t="shared" si="35"/>
        <v>-25.705394190871367</v>
      </c>
      <c r="G231" s="7">
        <v>0</v>
      </c>
      <c r="H231" s="9">
        <v>0</v>
      </c>
      <c r="I231" s="9">
        <v>0</v>
      </c>
      <c r="J231" s="8">
        <v>0</v>
      </c>
      <c r="K231" s="156" t="s">
        <v>352</v>
      </c>
      <c r="L231" s="9">
        <v>52</v>
      </c>
      <c r="M231" s="9">
        <v>384</v>
      </c>
      <c r="N231" s="9">
        <v>9691</v>
      </c>
      <c r="O231" s="8">
        <v>7184</v>
      </c>
      <c r="P231" s="156">
        <f t="shared" si="38"/>
        <v>-25.869363326798062</v>
      </c>
      <c r="Q231" s="9">
        <f t="shared" si="39"/>
        <v>52</v>
      </c>
      <c r="R231" s="9">
        <f t="shared" si="40"/>
        <v>384</v>
      </c>
      <c r="S231" s="9">
        <f t="shared" si="41"/>
        <v>9691</v>
      </c>
      <c r="T231" s="9">
        <f t="shared" si="42"/>
        <v>7184</v>
      </c>
      <c r="U231" s="167">
        <f t="shared" si="37"/>
        <v>-25.869363326798062</v>
      </c>
    </row>
    <row r="232" spans="1:21" x14ac:dyDescent="0.2">
      <c r="A232" s="54" t="s">
        <v>181</v>
      </c>
      <c r="B232" s="58">
        <v>54</v>
      </c>
      <c r="C232" s="59">
        <v>314</v>
      </c>
      <c r="D232" s="59">
        <v>9640</v>
      </c>
      <c r="E232" s="60">
        <v>7162</v>
      </c>
      <c r="F232" s="157">
        <f t="shared" si="35"/>
        <v>-25.705394190871367</v>
      </c>
      <c r="G232" s="58">
        <v>0</v>
      </c>
      <c r="H232" s="59">
        <v>0</v>
      </c>
      <c r="I232" s="59">
        <v>0</v>
      </c>
      <c r="J232" s="60">
        <v>0</v>
      </c>
      <c r="K232" s="157" t="s">
        <v>352</v>
      </c>
      <c r="L232" s="59">
        <v>52</v>
      </c>
      <c r="M232" s="59">
        <v>384</v>
      </c>
      <c r="N232" s="59">
        <v>9691</v>
      </c>
      <c r="O232" s="60">
        <v>7184</v>
      </c>
      <c r="P232" s="157">
        <f t="shared" si="38"/>
        <v>-25.869363326798062</v>
      </c>
      <c r="Q232" s="59">
        <f t="shared" si="39"/>
        <v>52</v>
      </c>
      <c r="R232" s="59">
        <f t="shared" si="40"/>
        <v>384</v>
      </c>
      <c r="S232" s="59">
        <f t="shared" si="41"/>
        <v>9691</v>
      </c>
      <c r="T232" s="59">
        <f t="shared" si="42"/>
        <v>7184</v>
      </c>
      <c r="U232" s="168">
        <f t="shared" si="37"/>
        <v>-25.869363326798062</v>
      </c>
    </row>
    <row r="233" spans="1:21" x14ac:dyDescent="0.2">
      <c r="A233" s="54" t="s">
        <v>206</v>
      </c>
      <c r="B233" s="61"/>
      <c r="C233" s="62"/>
      <c r="D233" s="62"/>
      <c r="E233" s="63"/>
      <c r="F233" s="158"/>
      <c r="G233" s="61"/>
      <c r="H233" s="62"/>
      <c r="I233" s="62"/>
      <c r="J233" s="63"/>
      <c r="K233" s="158"/>
      <c r="L233" s="62"/>
      <c r="M233" s="62"/>
      <c r="N233" s="62"/>
      <c r="O233" s="63"/>
      <c r="P233" s="158"/>
      <c r="Q233" s="62"/>
      <c r="R233" s="62"/>
      <c r="S233" s="62"/>
      <c r="T233" s="62"/>
      <c r="U233" s="169"/>
    </row>
    <row r="234" spans="1:21" x14ac:dyDescent="0.2">
      <c r="A234" s="55" t="s">
        <v>207</v>
      </c>
      <c r="B234" s="7">
        <v>4122</v>
      </c>
      <c r="C234" s="9">
        <v>1103</v>
      </c>
      <c r="D234" s="9">
        <v>68094</v>
      </c>
      <c r="E234" s="8">
        <v>44491</v>
      </c>
      <c r="F234" s="156">
        <f t="shared" si="35"/>
        <v>-34.662378476811469</v>
      </c>
      <c r="G234" s="7">
        <v>4481</v>
      </c>
      <c r="H234" s="9">
        <v>3695</v>
      </c>
      <c r="I234" s="9">
        <v>64681</v>
      </c>
      <c r="J234" s="8">
        <v>44077</v>
      </c>
      <c r="K234" s="156">
        <f t="shared" si="36"/>
        <v>-31.854795071195557</v>
      </c>
      <c r="L234" s="9">
        <v>0</v>
      </c>
      <c r="M234" s="9">
        <v>0</v>
      </c>
      <c r="N234" s="9">
        <v>0</v>
      </c>
      <c r="O234" s="8">
        <v>0</v>
      </c>
      <c r="P234" s="156" t="s">
        <v>352</v>
      </c>
      <c r="Q234" s="9">
        <f t="shared" si="39"/>
        <v>4481</v>
      </c>
      <c r="R234" s="9">
        <f t="shared" si="40"/>
        <v>3695</v>
      </c>
      <c r="S234" s="9">
        <f t="shared" si="41"/>
        <v>64681</v>
      </c>
      <c r="T234" s="9">
        <f t="shared" si="42"/>
        <v>44077</v>
      </c>
      <c r="U234" s="167">
        <f t="shared" si="37"/>
        <v>-31.854795071195557</v>
      </c>
    </row>
    <row r="235" spans="1:21" x14ac:dyDescent="0.2">
      <c r="A235" s="54" t="s">
        <v>182</v>
      </c>
      <c r="B235" s="58">
        <v>4122</v>
      </c>
      <c r="C235" s="59">
        <v>1103</v>
      </c>
      <c r="D235" s="59">
        <v>68094</v>
      </c>
      <c r="E235" s="60">
        <v>44491</v>
      </c>
      <c r="F235" s="157">
        <f t="shared" si="35"/>
        <v>-34.662378476811469</v>
      </c>
      <c r="G235" s="58">
        <v>4481</v>
      </c>
      <c r="H235" s="59">
        <v>3695</v>
      </c>
      <c r="I235" s="59">
        <v>64681</v>
      </c>
      <c r="J235" s="60">
        <v>44077</v>
      </c>
      <c r="K235" s="157">
        <f t="shared" si="36"/>
        <v>-31.854795071195557</v>
      </c>
      <c r="L235" s="59">
        <v>0</v>
      </c>
      <c r="M235" s="59">
        <v>0</v>
      </c>
      <c r="N235" s="59">
        <v>0</v>
      </c>
      <c r="O235" s="60">
        <v>0</v>
      </c>
      <c r="P235" s="157" t="s">
        <v>352</v>
      </c>
      <c r="Q235" s="59">
        <f t="shared" si="39"/>
        <v>4481</v>
      </c>
      <c r="R235" s="59">
        <f t="shared" si="40"/>
        <v>3695</v>
      </c>
      <c r="S235" s="59">
        <f t="shared" si="41"/>
        <v>64681</v>
      </c>
      <c r="T235" s="59">
        <f t="shared" si="42"/>
        <v>44077</v>
      </c>
      <c r="U235" s="168">
        <f t="shared" si="37"/>
        <v>-31.854795071195557</v>
      </c>
    </row>
    <row r="236" spans="1:21" x14ac:dyDescent="0.2">
      <c r="A236" s="54" t="s">
        <v>208</v>
      </c>
      <c r="B236" s="61"/>
      <c r="C236" s="62"/>
      <c r="D236" s="62"/>
      <c r="E236" s="63"/>
      <c r="F236" s="158"/>
      <c r="G236" s="61"/>
      <c r="H236" s="62"/>
      <c r="I236" s="62"/>
      <c r="J236" s="63"/>
      <c r="K236" s="158"/>
      <c r="L236" s="62"/>
      <c r="M236" s="62"/>
      <c r="N236" s="62"/>
      <c r="O236" s="63"/>
      <c r="P236" s="158"/>
      <c r="Q236" s="62"/>
      <c r="R236" s="62"/>
      <c r="S236" s="62"/>
      <c r="T236" s="62"/>
      <c r="U236" s="169"/>
    </row>
    <row r="237" spans="1:21" x14ac:dyDescent="0.2">
      <c r="A237" s="55" t="s">
        <v>209</v>
      </c>
      <c r="B237" s="7">
        <v>31395</v>
      </c>
      <c r="C237" s="9">
        <v>18404</v>
      </c>
      <c r="D237" s="9">
        <v>317219</v>
      </c>
      <c r="E237" s="8">
        <v>257917</v>
      </c>
      <c r="F237" s="156">
        <f t="shared" si="35"/>
        <v>-18.694340502933304</v>
      </c>
      <c r="G237" s="7">
        <v>28790</v>
      </c>
      <c r="H237" s="9">
        <v>17438</v>
      </c>
      <c r="I237" s="9">
        <v>317383</v>
      </c>
      <c r="J237" s="8">
        <v>241346</v>
      </c>
      <c r="K237" s="156">
        <f t="shared" si="36"/>
        <v>-23.957489846652152</v>
      </c>
      <c r="L237" s="9">
        <v>3446</v>
      </c>
      <c r="M237" s="9">
        <v>472</v>
      </c>
      <c r="N237" s="9">
        <v>9754</v>
      </c>
      <c r="O237" s="8">
        <v>8173</v>
      </c>
      <c r="P237" s="156">
        <f t="shared" si="38"/>
        <v>-16.208734877998772</v>
      </c>
      <c r="Q237" s="9">
        <f t="shared" si="39"/>
        <v>32236</v>
      </c>
      <c r="R237" s="9">
        <f t="shared" si="40"/>
        <v>17910</v>
      </c>
      <c r="S237" s="9">
        <f t="shared" si="41"/>
        <v>327137</v>
      </c>
      <c r="T237" s="9">
        <f t="shared" si="42"/>
        <v>249519</v>
      </c>
      <c r="U237" s="167">
        <f t="shared" si="37"/>
        <v>-23.726450997594281</v>
      </c>
    </row>
    <row r="238" spans="1:21" x14ac:dyDescent="0.2">
      <c r="A238" s="55" t="s">
        <v>210</v>
      </c>
      <c r="B238" s="7">
        <v>155870</v>
      </c>
      <c r="C238" s="9">
        <v>131152</v>
      </c>
      <c r="D238" s="9">
        <v>1487707</v>
      </c>
      <c r="E238" s="8">
        <v>1588267</v>
      </c>
      <c r="F238" s="156">
        <f t="shared" si="35"/>
        <v>6.7593954992481722</v>
      </c>
      <c r="G238" s="7">
        <v>159449</v>
      </c>
      <c r="H238" s="9">
        <v>116664</v>
      </c>
      <c r="I238" s="9">
        <v>1606451</v>
      </c>
      <c r="J238" s="8">
        <v>1469739</v>
      </c>
      <c r="K238" s="156">
        <f t="shared" si="36"/>
        <v>-8.510187985814694</v>
      </c>
      <c r="L238" s="9">
        <v>11459</v>
      </c>
      <c r="M238" s="9">
        <v>7860</v>
      </c>
      <c r="N238" s="9">
        <v>64165</v>
      </c>
      <c r="O238" s="8">
        <v>128376</v>
      </c>
      <c r="P238" s="156">
        <f t="shared" si="38"/>
        <v>100.07169017377076</v>
      </c>
      <c r="Q238" s="9">
        <f t="shared" si="39"/>
        <v>170908</v>
      </c>
      <c r="R238" s="9">
        <f t="shared" si="40"/>
        <v>124524</v>
      </c>
      <c r="S238" s="9">
        <f t="shared" si="41"/>
        <v>1670616</v>
      </c>
      <c r="T238" s="9">
        <f t="shared" si="42"/>
        <v>1598115</v>
      </c>
      <c r="U238" s="167">
        <f t="shared" si="37"/>
        <v>-4.3397764656869082</v>
      </c>
    </row>
    <row r="239" spans="1:21" x14ac:dyDescent="0.2">
      <c r="A239" s="55" t="s">
        <v>211</v>
      </c>
      <c r="B239" s="7">
        <v>21066</v>
      </c>
      <c r="C239" s="9">
        <v>15255</v>
      </c>
      <c r="D239" s="9">
        <v>215314</v>
      </c>
      <c r="E239" s="8">
        <v>183427</v>
      </c>
      <c r="F239" s="156">
        <f t="shared" si="35"/>
        <v>-14.80953398292726</v>
      </c>
      <c r="G239" s="7">
        <v>14870</v>
      </c>
      <c r="H239" s="9">
        <v>14236</v>
      </c>
      <c r="I239" s="9">
        <v>180188</v>
      </c>
      <c r="J239" s="8">
        <v>162222</v>
      </c>
      <c r="K239" s="156">
        <f t="shared" si="36"/>
        <v>-9.9706972717384055</v>
      </c>
      <c r="L239" s="9">
        <v>3316</v>
      </c>
      <c r="M239" s="9">
        <v>2558</v>
      </c>
      <c r="N239" s="9">
        <v>26141</v>
      </c>
      <c r="O239" s="8">
        <v>33372</v>
      </c>
      <c r="P239" s="156">
        <f t="shared" si="38"/>
        <v>27.661527868099924</v>
      </c>
      <c r="Q239" s="9">
        <f t="shared" si="39"/>
        <v>18186</v>
      </c>
      <c r="R239" s="9">
        <f t="shared" si="40"/>
        <v>16794</v>
      </c>
      <c r="S239" s="9">
        <f t="shared" si="41"/>
        <v>206329</v>
      </c>
      <c r="T239" s="9">
        <f t="shared" si="42"/>
        <v>195594</v>
      </c>
      <c r="U239" s="167">
        <f t="shared" si="37"/>
        <v>-5.2028556334785714</v>
      </c>
    </row>
    <row r="240" spans="1:21" x14ac:dyDescent="0.2">
      <c r="A240" s="55" t="s">
        <v>212</v>
      </c>
      <c r="B240" s="7">
        <v>0</v>
      </c>
      <c r="C240" s="9">
        <v>0</v>
      </c>
      <c r="D240" s="9">
        <v>0</v>
      </c>
      <c r="E240" s="8">
        <v>0</v>
      </c>
      <c r="F240" s="156" t="s">
        <v>352</v>
      </c>
      <c r="G240" s="7">
        <v>0</v>
      </c>
      <c r="H240" s="9">
        <v>0</v>
      </c>
      <c r="I240" s="86">
        <v>-22</v>
      </c>
      <c r="J240" s="8">
        <v>0</v>
      </c>
      <c r="K240" s="156">
        <f t="shared" si="36"/>
        <v>-100</v>
      </c>
      <c r="L240" s="9">
        <v>0</v>
      </c>
      <c r="M240" s="9">
        <v>0</v>
      </c>
      <c r="N240" s="9">
        <v>44</v>
      </c>
      <c r="O240" s="8">
        <v>0</v>
      </c>
      <c r="P240" s="156">
        <f t="shared" si="38"/>
        <v>-100</v>
      </c>
      <c r="Q240" s="9">
        <f t="shared" si="39"/>
        <v>0</v>
      </c>
      <c r="R240" s="9">
        <f t="shared" si="40"/>
        <v>0</v>
      </c>
      <c r="S240" s="9">
        <f t="shared" si="41"/>
        <v>22</v>
      </c>
      <c r="T240" s="9">
        <f t="shared" si="42"/>
        <v>0</v>
      </c>
      <c r="U240" s="167">
        <f t="shared" si="37"/>
        <v>-100</v>
      </c>
    </row>
    <row r="241" spans="1:21" x14ac:dyDescent="0.2">
      <c r="A241" s="55" t="s">
        <v>213</v>
      </c>
      <c r="B241" s="7">
        <v>2960</v>
      </c>
      <c r="C241" s="9">
        <v>2595</v>
      </c>
      <c r="D241" s="9">
        <v>27656</v>
      </c>
      <c r="E241" s="8">
        <v>36433</v>
      </c>
      <c r="F241" s="156">
        <f t="shared" si="35"/>
        <v>31.736332079838007</v>
      </c>
      <c r="G241" s="7">
        <v>2724</v>
      </c>
      <c r="H241" s="9">
        <v>2891</v>
      </c>
      <c r="I241" s="9">
        <v>26180</v>
      </c>
      <c r="J241" s="8">
        <v>30251</v>
      </c>
      <c r="K241" s="156">
        <f t="shared" si="36"/>
        <v>15.550038197097022</v>
      </c>
      <c r="L241" s="9">
        <v>314</v>
      </c>
      <c r="M241" s="9">
        <v>275</v>
      </c>
      <c r="N241" s="9">
        <v>2530</v>
      </c>
      <c r="O241" s="8">
        <v>5702</v>
      </c>
      <c r="P241" s="156">
        <f t="shared" si="38"/>
        <v>125.37549407114625</v>
      </c>
      <c r="Q241" s="9">
        <f t="shared" si="39"/>
        <v>3038</v>
      </c>
      <c r="R241" s="9">
        <f t="shared" si="40"/>
        <v>3166</v>
      </c>
      <c r="S241" s="9">
        <f t="shared" si="41"/>
        <v>28710</v>
      </c>
      <c r="T241" s="9">
        <f t="shared" si="42"/>
        <v>35953</v>
      </c>
      <c r="U241" s="167">
        <f t="shared" si="37"/>
        <v>25.228143504005573</v>
      </c>
    </row>
    <row r="242" spans="1:21" x14ac:dyDescent="0.2">
      <c r="A242" s="55" t="s">
        <v>214</v>
      </c>
      <c r="B242" s="7">
        <v>43237</v>
      </c>
      <c r="C242" s="9">
        <v>33376</v>
      </c>
      <c r="D242" s="9">
        <v>323696</v>
      </c>
      <c r="E242" s="8">
        <v>448285</v>
      </c>
      <c r="F242" s="156">
        <f t="shared" si="35"/>
        <v>38.48950867480599</v>
      </c>
      <c r="G242" s="7">
        <v>42820</v>
      </c>
      <c r="H242" s="9">
        <v>31124</v>
      </c>
      <c r="I242" s="9">
        <v>325201</v>
      </c>
      <c r="J242" s="8">
        <v>422670</v>
      </c>
      <c r="K242" s="156">
        <f t="shared" si="36"/>
        <v>29.971925055581011</v>
      </c>
      <c r="L242" s="9">
        <v>1998</v>
      </c>
      <c r="M242" s="9">
        <v>4239</v>
      </c>
      <c r="N242" s="9">
        <v>8262</v>
      </c>
      <c r="O242" s="8">
        <v>36584</v>
      </c>
      <c r="P242" s="156">
        <f t="shared" si="38"/>
        <v>342.79835390946499</v>
      </c>
      <c r="Q242" s="9">
        <f t="shared" si="39"/>
        <v>44818</v>
      </c>
      <c r="R242" s="9">
        <f t="shared" si="40"/>
        <v>35363</v>
      </c>
      <c r="S242" s="9">
        <f t="shared" si="41"/>
        <v>333463</v>
      </c>
      <c r="T242" s="9">
        <f t="shared" si="42"/>
        <v>459254</v>
      </c>
      <c r="U242" s="167">
        <f t="shared" si="37"/>
        <v>37.722625898525472</v>
      </c>
    </row>
    <row r="243" spans="1:21" x14ac:dyDescent="0.2">
      <c r="A243" s="55" t="s">
        <v>215</v>
      </c>
      <c r="B243" s="7">
        <v>72733</v>
      </c>
      <c r="C243" s="9">
        <v>37773</v>
      </c>
      <c r="D243" s="9">
        <v>593684</v>
      </c>
      <c r="E243" s="8">
        <v>617375</v>
      </c>
      <c r="F243" s="156">
        <f t="shared" si="35"/>
        <v>3.990506734222246</v>
      </c>
      <c r="G243" s="7">
        <v>67676</v>
      </c>
      <c r="H243" s="9">
        <v>57331</v>
      </c>
      <c r="I243" s="9">
        <v>572554</v>
      </c>
      <c r="J243" s="8">
        <v>567254</v>
      </c>
      <c r="K243" s="156">
        <f t="shared" si="36"/>
        <v>-0.92567687938604915</v>
      </c>
      <c r="L243" s="9">
        <v>5490</v>
      </c>
      <c r="M243" s="9">
        <v>5315</v>
      </c>
      <c r="N243" s="9">
        <v>25062</v>
      </c>
      <c r="O243" s="8">
        <v>44097</v>
      </c>
      <c r="P243" s="156">
        <f t="shared" si="38"/>
        <v>75.951639932966245</v>
      </c>
      <c r="Q243" s="9">
        <f t="shared" si="39"/>
        <v>73166</v>
      </c>
      <c r="R243" s="9">
        <f t="shared" si="40"/>
        <v>62646</v>
      </c>
      <c r="S243" s="9">
        <f t="shared" si="41"/>
        <v>597616</v>
      </c>
      <c r="T243" s="9">
        <f t="shared" si="42"/>
        <v>611351</v>
      </c>
      <c r="U243" s="167">
        <f t="shared" si="37"/>
        <v>2.2982985729967069</v>
      </c>
    </row>
    <row r="244" spans="1:21" x14ac:dyDescent="0.2">
      <c r="A244" s="54" t="s">
        <v>179</v>
      </c>
      <c r="B244" s="58">
        <v>327261</v>
      </c>
      <c r="C244" s="59">
        <v>238555</v>
      </c>
      <c r="D244" s="59">
        <v>2965276</v>
      </c>
      <c r="E244" s="60">
        <v>3131704</v>
      </c>
      <c r="F244" s="157">
        <f t="shared" si="35"/>
        <v>5.6125635522629258</v>
      </c>
      <c r="G244" s="58">
        <v>316329</v>
      </c>
      <c r="H244" s="59">
        <v>239684</v>
      </c>
      <c r="I244" s="59">
        <v>3027935</v>
      </c>
      <c r="J244" s="60">
        <v>2893482</v>
      </c>
      <c r="K244" s="157">
        <f t="shared" si="36"/>
        <v>-4.4404189654005126</v>
      </c>
      <c r="L244" s="59">
        <v>26023</v>
      </c>
      <c r="M244" s="59">
        <v>20719</v>
      </c>
      <c r="N244" s="59">
        <v>135958</v>
      </c>
      <c r="O244" s="60">
        <v>256304</v>
      </c>
      <c r="P244" s="157">
        <f t="shared" si="38"/>
        <v>88.517042027685022</v>
      </c>
      <c r="Q244" s="59">
        <f t="shared" si="39"/>
        <v>342352</v>
      </c>
      <c r="R244" s="59">
        <f t="shared" si="40"/>
        <v>260403</v>
      </c>
      <c r="S244" s="59">
        <f t="shared" si="41"/>
        <v>3163893</v>
      </c>
      <c r="T244" s="59">
        <f t="shared" si="42"/>
        <v>3149786</v>
      </c>
      <c r="U244" s="168">
        <f t="shared" si="37"/>
        <v>-0.44587474987302039</v>
      </c>
    </row>
    <row r="245" spans="1:21" x14ac:dyDescent="0.2">
      <c r="A245" s="54" t="s">
        <v>216</v>
      </c>
      <c r="B245" s="61"/>
      <c r="C245" s="62"/>
      <c r="D245" s="62"/>
      <c r="E245" s="63"/>
      <c r="F245" s="158"/>
      <c r="G245" s="61"/>
      <c r="H245" s="62"/>
      <c r="I245" s="62"/>
      <c r="J245" s="63"/>
      <c r="K245" s="158"/>
      <c r="L245" s="62"/>
      <c r="M245" s="62"/>
      <c r="N245" s="62"/>
      <c r="O245" s="63"/>
      <c r="P245" s="158"/>
      <c r="Q245" s="62"/>
      <c r="R245" s="62"/>
      <c r="S245" s="62"/>
      <c r="T245" s="62"/>
      <c r="U245" s="169"/>
    </row>
    <row r="246" spans="1:21" x14ac:dyDescent="0.2">
      <c r="A246" s="55" t="s">
        <v>217</v>
      </c>
      <c r="B246" s="7">
        <v>862</v>
      </c>
      <c r="C246" s="9">
        <v>655</v>
      </c>
      <c r="D246" s="9">
        <v>5951</v>
      </c>
      <c r="E246" s="8">
        <v>7692</v>
      </c>
      <c r="F246" s="156">
        <f t="shared" si="35"/>
        <v>29.255587296252735</v>
      </c>
      <c r="G246" s="7">
        <v>272</v>
      </c>
      <c r="H246" s="9">
        <v>81</v>
      </c>
      <c r="I246" s="9">
        <v>2480</v>
      </c>
      <c r="J246" s="8">
        <v>1883</v>
      </c>
      <c r="K246" s="156">
        <f t="shared" si="36"/>
        <v>-24.072580645161288</v>
      </c>
      <c r="L246" s="9">
        <v>575</v>
      </c>
      <c r="M246" s="9">
        <v>619</v>
      </c>
      <c r="N246" s="9">
        <v>3762</v>
      </c>
      <c r="O246" s="8">
        <v>5605</v>
      </c>
      <c r="P246" s="156">
        <f t="shared" si="38"/>
        <v>48.98989898989899</v>
      </c>
      <c r="Q246" s="9">
        <f t="shared" si="39"/>
        <v>847</v>
      </c>
      <c r="R246" s="9">
        <f t="shared" si="40"/>
        <v>700</v>
      </c>
      <c r="S246" s="9">
        <f t="shared" si="41"/>
        <v>6242</v>
      </c>
      <c r="T246" s="9">
        <f t="shared" si="42"/>
        <v>7488</v>
      </c>
      <c r="U246" s="167">
        <f t="shared" si="37"/>
        <v>19.961550785004807</v>
      </c>
    </row>
    <row r="247" spans="1:21" x14ac:dyDescent="0.2">
      <c r="A247" s="54" t="s">
        <v>180</v>
      </c>
      <c r="B247" s="58">
        <v>862</v>
      </c>
      <c r="C247" s="59">
        <v>655</v>
      </c>
      <c r="D247" s="59">
        <v>5951</v>
      </c>
      <c r="E247" s="60">
        <v>7692</v>
      </c>
      <c r="F247" s="157">
        <f t="shared" si="35"/>
        <v>29.255587296252735</v>
      </c>
      <c r="G247" s="58">
        <v>272</v>
      </c>
      <c r="H247" s="59">
        <v>81</v>
      </c>
      <c r="I247" s="59">
        <v>2480</v>
      </c>
      <c r="J247" s="60">
        <v>1883</v>
      </c>
      <c r="K247" s="157">
        <f t="shared" si="36"/>
        <v>-24.072580645161288</v>
      </c>
      <c r="L247" s="59">
        <v>575</v>
      </c>
      <c r="M247" s="59">
        <v>619</v>
      </c>
      <c r="N247" s="59">
        <v>3762</v>
      </c>
      <c r="O247" s="60">
        <v>5605</v>
      </c>
      <c r="P247" s="157">
        <f t="shared" si="38"/>
        <v>48.98989898989899</v>
      </c>
      <c r="Q247" s="59">
        <f t="shared" si="39"/>
        <v>847</v>
      </c>
      <c r="R247" s="59">
        <f t="shared" si="40"/>
        <v>700</v>
      </c>
      <c r="S247" s="59">
        <f t="shared" si="41"/>
        <v>6242</v>
      </c>
      <c r="T247" s="59">
        <f t="shared" si="42"/>
        <v>7488</v>
      </c>
      <c r="U247" s="168">
        <f t="shared" si="37"/>
        <v>19.961550785004807</v>
      </c>
    </row>
    <row r="248" spans="1:21" x14ac:dyDescent="0.2">
      <c r="A248" s="54" t="s">
        <v>218</v>
      </c>
      <c r="B248" s="61"/>
      <c r="C248" s="62"/>
      <c r="D248" s="62"/>
      <c r="E248" s="63"/>
      <c r="F248" s="158"/>
      <c r="G248" s="61"/>
      <c r="H248" s="62"/>
      <c r="I248" s="62"/>
      <c r="J248" s="63"/>
      <c r="K248" s="158"/>
      <c r="L248" s="62"/>
      <c r="M248" s="62"/>
      <c r="N248" s="62"/>
      <c r="O248" s="63"/>
      <c r="P248" s="158"/>
      <c r="Q248" s="62"/>
      <c r="R248" s="62"/>
      <c r="S248" s="62"/>
      <c r="T248" s="62"/>
      <c r="U248" s="169"/>
    </row>
    <row r="249" spans="1:21" x14ac:dyDescent="0.2">
      <c r="A249" s="55" t="s">
        <v>219</v>
      </c>
      <c r="B249" s="7">
        <v>2567</v>
      </c>
      <c r="C249" s="9">
        <v>516</v>
      </c>
      <c r="D249" s="9">
        <v>7787</v>
      </c>
      <c r="E249" s="8">
        <v>6474</v>
      </c>
      <c r="F249" s="156">
        <f t="shared" si="35"/>
        <v>-16.861435726210349</v>
      </c>
      <c r="G249" s="7">
        <v>2614</v>
      </c>
      <c r="H249" s="9">
        <v>680</v>
      </c>
      <c r="I249" s="9">
        <v>8017</v>
      </c>
      <c r="J249" s="8">
        <v>6701</v>
      </c>
      <c r="K249" s="156">
        <f t="shared" si="36"/>
        <v>-16.415117874516653</v>
      </c>
      <c r="L249" s="9">
        <v>117</v>
      </c>
      <c r="M249" s="9">
        <v>6</v>
      </c>
      <c r="N249" s="9">
        <v>244</v>
      </c>
      <c r="O249" s="8">
        <v>1196</v>
      </c>
      <c r="P249" s="156">
        <f t="shared" si="38"/>
        <v>390.1639344262295</v>
      </c>
      <c r="Q249" s="9">
        <f t="shared" si="39"/>
        <v>2731</v>
      </c>
      <c r="R249" s="9">
        <f t="shared" si="40"/>
        <v>686</v>
      </c>
      <c r="S249" s="9">
        <f t="shared" si="41"/>
        <v>8261</v>
      </c>
      <c r="T249" s="9">
        <f t="shared" si="42"/>
        <v>7897</v>
      </c>
      <c r="U249" s="167">
        <f t="shared" si="37"/>
        <v>-4.4062462171649921</v>
      </c>
    </row>
    <row r="250" spans="1:21" x14ac:dyDescent="0.2">
      <c r="A250" s="54" t="s">
        <v>220</v>
      </c>
      <c r="B250" s="58">
        <v>2567</v>
      </c>
      <c r="C250" s="59">
        <v>516</v>
      </c>
      <c r="D250" s="59">
        <v>7787</v>
      </c>
      <c r="E250" s="60">
        <v>6474</v>
      </c>
      <c r="F250" s="157">
        <f t="shared" si="35"/>
        <v>-16.861435726210349</v>
      </c>
      <c r="G250" s="58">
        <v>2614</v>
      </c>
      <c r="H250" s="59">
        <v>680</v>
      </c>
      <c r="I250" s="59">
        <v>8017</v>
      </c>
      <c r="J250" s="60">
        <v>6701</v>
      </c>
      <c r="K250" s="157">
        <f t="shared" si="36"/>
        <v>-16.415117874516653</v>
      </c>
      <c r="L250" s="59">
        <v>117</v>
      </c>
      <c r="M250" s="59">
        <v>6</v>
      </c>
      <c r="N250" s="59">
        <v>244</v>
      </c>
      <c r="O250" s="60">
        <v>1196</v>
      </c>
      <c r="P250" s="157">
        <f t="shared" si="38"/>
        <v>390.1639344262295</v>
      </c>
      <c r="Q250" s="59">
        <f t="shared" si="39"/>
        <v>2731</v>
      </c>
      <c r="R250" s="59">
        <f t="shared" si="40"/>
        <v>686</v>
      </c>
      <c r="S250" s="59">
        <f t="shared" si="41"/>
        <v>8261</v>
      </c>
      <c r="T250" s="59">
        <f t="shared" si="42"/>
        <v>7897</v>
      </c>
      <c r="U250" s="168">
        <f t="shared" si="37"/>
        <v>-4.4062462171649921</v>
      </c>
    </row>
    <row r="251" spans="1:21" x14ac:dyDescent="0.2">
      <c r="A251" s="54" t="s">
        <v>321</v>
      </c>
      <c r="B251" s="58"/>
      <c r="C251" s="59"/>
      <c r="D251" s="59"/>
      <c r="E251" s="60"/>
      <c r="F251" s="157"/>
      <c r="G251" s="58"/>
      <c r="H251" s="59"/>
      <c r="I251" s="59"/>
      <c r="J251" s="60"/>
      <c r="K251" s="157"/>
      <c r="L251" s="59"/>
      <c r="M251" s="59"/>
      <c r="N251" s="59"/>
      <c r="O251" s="60"/>
      <c r="P251" s="157"/>
      <c r="Q251" s="59"/>
      <c r="R251" s="59"/>
      <c r="S251" s="59"/>
      <c r="T251" s="59"/>
      <c r="U251" s="168"/>
    </row>
    <row r="252" spans="1:21" x14ac:dyDescent="0.2">
      <c r="A252" s="55" t="s">
        <v>311</v>
      </c>
      <c r="B252" s="7">
        <v>0</v>
      </c>
      <c r="C252" s="9">
        <v>940</v>
      </c>
      <c r="D252" s="9">
        <v>1152</v>
      </c>
      <c r="E252" s="8">
        <v>4991</v>
      </c>
      <c r="F252" s="156">
        <f t="shared" si="35"/>
        <v>333.24652777777777</v>
      </c>
      <c r="G252" s="7">
        <v>3</v>
      </c>
      <c r="H252" s="9">
        <v>728</v>
      </c>
      <c r="I252" s="9">
        <v>1125</v>
      </c>
      <c r="J252" s="8">
        <v>4803</v>
      </c>
      <c r="K252" s="156">
        <f t="shared" si="36"/>
        <v>326.93333333333334</v>
      </c>
      <c r="L252" s="9">
        <v>0</v>
      </c>
      <c r="M252" s="9">
        <v>0</v>
      </c>
      <c r="N252" s="9">
        <v>0</v>
      </c>
      <c r="O252" s="8">
        <v>0</v>
      </c>
      <c r="P252" s="156" t="s">
        <v>352</v>
      </c>
      <c r="Q252" s="9">
        <f t="shared" si="39"/>
        <v>3</v>
      </c>
      <c r="R252" s="9">
        <f t="shared" si="40"/>
        <v>728</v>
      </c>
      <c r="S252" s="9">
        <f t="shared" si="41"/>
        <v>1125</v>
      </c>
      <c r="T252" s="9">
        <f t="shared" si="42"/>
        <v>4803</v>
      </c>
      <c r="U252" s="167">
        <f t="shared" si="37"/>
        <v>326.93333333333334</v>
      </c>
    </row>
    <row r="253" spans="1:21" x14ac:dyDescent="0.2">
      <c r="A253" s="55" t="s">
        <v>312</v>
      </c>
      <c r="B253" s="7">
        <v>128</v>
      </c>
      <c r="C253" s="9">
        <v>1201</v>
      </c>
      <c r="D253" s="9">
        <v>323</v>
      </c>
      <c r="E253" s="8">
        <v>5213</v>
      </c>
      <c r="F253" s="156">
        <f t="shared" si="35"/>
        <v>1513.9318885448918</v>
      </c>
      <c r="G253" s="7">
        <v>58</v>
      </c>
      <c r="H253" s="9">
        <v>1212</v>
      </c>
      <c r="I253" s="9">
        <v>292</v>
      </c>
      <c r="J253" s="8">
        <v>5207</v>
      </c>
      <c r="K253" s="156">
        <f t="shared" si="36"/>
        <v>1683.219178082192</v>
      </c>
      <c r="L253" s="9">
        <v>0</v>
      </c>
      <c r="M253" s="9">
        <v>0</v>
      </c>
      <c r="N253" s="9">
        <v>0</v>
      </c>
      <c r="O253" s="8">
        <v>0</v>
      </c>
      <c r="P253" s="156" t="s">
        <v>352</v>
      </c>
      <c r="Q253" s="9">
        <f t="shared" si="39"/>
        <v>58</v>
      </c>
      <c r="R253" s="9">
        <f t="shared" si="40"/>
        <v>1212</v>
      </c>
      <c r="S253" s="9">
        <f t="shared" si="41"/>
        <v>292</v>
      </c>
      <c r="T253" s="9">
        <f t="shared" si="42"/>
        <v>5207</v>
      </c>
      <c r="U253" s="167">
        <f t="shared" si="37"/>
        <v>1683.219178082192</v>
      </c>
    </row>
    <row r="254" spans="1:21" x14ac:dyDescent="0.2">
      <c r="A254" s="54" t="s">
        <v>322</v>
      </c>
      <c r="B254" s="58">
        <f>+B252+B253</f>
        <v>128</v>
      </c>
      <c r="C254" s="59">
        <f t="shared" ref="C254:O254" si="43">+C252+C253</f>
        <v>2141</v>
      </c>
      <c r="D254" s="59">
        <f t="shared" si="43"/>
        <v>1475</v>
      </c>
      <c r="E254" s="60">
        <f t="shared" si="43"/>
        <v>10204</v>
      </c>
      <c r="F254" s="157">
        <f t="shared" si="35"/>
        <v>591.79661016949149</v>
      </c>
      <c r="G254" s="58">
        <f t="shared" si="43"/>
        <v>61</v>
      </c>
      <c r="H254" s="59">
        <f t="shared" si="43"/>
        <v>1940</v>
      </c>
      <c r="I254" s="59">
        <f t="shared" si="43"/>
        <v>1417</v>
      </c>
      <c r="J254" s="60">
        <f t="shared" si="43"/>
        <v>10010</v>
      </c>
      <c r="K254" s="157">
        <f t="shared" si="36"/>
        <v>606.42201834862385</v>
      </c>
      <c r="L254" s="59">
        <f t="shared" si="43"/>
        <v>0</v>
      </c>
      <c r="M254" s="59">
        <f t="shared" si="43"/>
        <v>0</v>
      </c>
      <c r="N254" s="59">
        <f t="shared" si="43"/>
        <v>0</v>
      </c>
      <c r="O254" s="60">
        <f t="shared" si="43"/>
        <v>0</v>
      </c>
      <c r="P254" s="157" t="s">
        <v>352</v>
      </c>
      <c r="Q254" s="59">
        <f t="shared" si="39"/>
        <v>61</v>
      </c>
      <c r="R254" s="59">
        <f t="shared" si="40"/>
        <v>1940</v>
      </c>
      <c r="S254" s="59">
        <f t="shared" si="41"/>
        <v>1417</v>
      </c>
      <c r="T254" s="59">
        <f t="shared" si="42"/>
        <v>10010</v>
      </c>
      <c r="U254" s="168">
        <f t="shared" si="37"/>
        <v>606.42201834862385</v>
      </c>
    </row>
    <row r="255" spans="1:21" x14ac:dyDescent="0.2">
      <c r="A255" s="54" t="s">
        <v>221</v>
      </c>
      <c r="B255" s="58">
        <f>+B232+B235+B244+B247+B250+B254</f>
        <v>334994</v>
      </c>
      <c r="C255" s="59">
        <f t="shared" ref="C255:O255" si="44">+C232+C235+C244+C247+C250+C254</f>
        <v>243284</v>
      </c>
      <c r="D255" s="59">
        <f t="shared" si="44"/>
        <v>3058223</v>
      </c>
      <c r="E255" s="60">
        <f t="shared" si="44"/>
        <v>3207727</v>
      </c>
      <c r="F255" s="157">
        <f t="shared" si="35"/>
        <v>4.8885905311679361</v>
      </c>
      <c r="G255" s="58">
        <f t="shared" si="44"/>
        <v>323757</v>
      </c>
      <c r="H255" s="59">
        <f t="shared" si="44"/>
        <v>246080</v>
      </c>
      <c r="I255" s="59">
        <f t="shared" si="44"/>
        <v>3104530</v>
      </c>
      <c r="J255" s="60">
        <f t="shared" si="44"/>
        <v>2956153</v>
      </c>
      <c r="K255" s="157">
        <f t="shared" si="36"/>
        <v>-4.7793707904256033</v>
      </c>
      <c r="L255" s="59">
        <f t="shared" si="44"/>
        <v>26767</v>
      </c>
      <c r="M255" s="59">
        <f t="shared" si="44"/>
        <v>21728</v>
      </c>
      <c r="N255" s="59">
        <f t="shared" si="44"/>
        <v>149655</v>
      </c>
      <c r="O255" s="60">
        <f t="shared" si="44"/>
        <v>270289</v>
      </c>
      <c r="P255" s="157">
        <f t="shared" si="38"/>
        <v>80.608065216664997</v>
      </c>
      <c r="Q255" s="59">
        <f t="shared" si="39"/>
        <v>350524</v>
      </c>
      <c r="R255" s="59">
        <f t="shared" si="40"/>
        <v>267808</v>
      </c>
      <c r="S255" s="59">
        <f t="shared" si="41"/>
        <v>3254185</v>
      </c>
      <c r="T255" s="59">
        <f t="shared" si="42"/>
        <v>3226442</v>
      </c>
      <c r="U255" s="168">
        <f t="shared" si="37"/>
        <v>-0.85253296908442511</v>
      </c>
    </row>
    <row r="256" spans="1:21" x14ac:dyDescent="0.2">
      <c r="A256" s="54"/>
      <c r="B256" s="58"/>
      <c r="C256" s="59"/>
      <c r="D256" s="59"/>
      <c r="E256" s="60"/>
      <c r="F256" s="157"/>
      <c r="G256" s="58"/>
      <c r="H256" s="59"/>
      <c r="I256" s="59"/>
      <c r="J256" s="60"/>
      <c r="K256" s="157"/>
      <c r="L256" s="59"/>
      <c r="M256" s="59"/>
      <c r="N256" s="59"/>
      <c r="O256" s="60"/>
      <c r="P256" s="157"/>
      <c r="Q256" s="59"/>
      <c r="R256" s="59"/>
      <c r="S256" s="59"/>
      <c r="T256" s="59"/>
      <c r="U256" s="168"/>
    </row>
    <row r="257" spans="1:21" x14ac:dyDescent="0.2">
      <c r="A257" s="96" t="s">
        <v>356</v>
      </c>
      <c r="B257" s="58"/>
      <c r="C257" s="59"/>
      <c r="D257" s="59"/>
      <c r="E257" s="60"/>
      <c r="F257" s="157"/>
      <c r="G257" s="58"/>
      <c r="H257" s="59"/>
      <c r="I257" s="59"/>
      <c r="J257" s="60"/>
      <c r="K257" s="157"/>
      <c r="L257" s="59"/>
      <c r="M257" s="59"/>
      <c r="N257" s="59"/>
      <c r="O257" s="60"/>
      <c r="P257" s="157"/>
      <c r="Q257" s="59"/>
      <c r="R257" s="59"/>
      <c r="S257" s="59"/>
      <c r="T257" s="59"/>
      <c r="U257" s="168"/>
    </row>
    <row r="258" spans="1:21" x14ac:dyDescent="0.2">
      <c r="A258" s="55" t="s">
        <v>55</v>
      </c>
      <c r="B258" s="7">
        <v>0</v>
      </c>
      <c r="C258" s="9">
        <v>940</v>
      </c>
      <c r="D258" s="9">
        <v>1152</v>
      </c>
      <c r="E258" s="8">
        <v>4991</v>
      </c>
      <c r="F258" s="156">
        <f t="shared" si="35"/>
        <v>333.24652777777777</v>
      </c>
      <c r="G258" s="7">
        <v>3</v>
      </c>
      <c r="H258" s="9">
        <v>728</v>
      </c>
      <c r="I258" s="9">
        <v>1125</v>
      </c>
      <c r="J258" s="8">
        <v>4803</v>
      </c>
      <c r="K258" s="156">
        <f t="shared" si="36"/>
        <v>326.93333333333334</v>
      </c>
      <c r="L258" s="9">
        <v>0</v>
      </c>
      <c r="M258" s="9">
        <v>0</v>
      </c>
      <c r="N258" s="9">
        <v>0</v>
      </c>
      <c r="O258" s="8">
        <v>0</v>
      </c>
      <c r="P258" s="156" t="s">
        <v>352</v>
      </c>
      <c r="Q258" s="9">
        <f t="shared" si="39"/>
        <v>3</v>
      </c>
      <c r="R258" s="9">
        <f t="shared" si="40"/>
        <v>728</v>
      </c>
      <c r="S258" s="9">
        <f t="shared" si="41"/>
        <v>1125</v>
      </c>
      <c r="T258" s="9">
        <f t="shared" si="42"/>
        <v>4803</v>
      </c>
      <c r="U258" s="167">
        <f t="shared" si="37"/>
        <v>326.93333333333334</v>
      </c>
    </row>
    <row r="259" spans="1:21" x14ac:dyDescent="0.2">
      <c r="A259" s="55" t="s">
        <v>60</v>
      </c>
      <c r="B259" s="7">
        <v>31395</v>
      </c>
      <c r="C259" s="9">
        <v>18404</v>
      </c>
      <c r="D259" s="9">
        <v>317219</v>
      </c>
      <c r="E259" s="8">
        <v>257917</v>
      </c>
      <c r="F259" s="156">
        <f t="shared" si="35"/>
        <v>-18.694340502933304</v>
      </c>
      <c r="G259" s="7">
        <v>28790</v>
      </c>
      <c r="H259" s="9">
        <v>17438</v>
      </c>
      <c r="I259" s="9">
        <v>317383</v>
      </c>
      <c r="J259" s="8">
        <v>241346</v>
      </c>
      <c r="K259" s="156">
        <f t="shared" si="36"/>
        <v>-23.957489846652152</v>
      </c>
      <c r="L259" s="9">
        <v>3446</v>
      </c>
      <c r="M259" s="9">
        <v>472</v>
      </c>
      <c r="N259" s="9">
        <v>9754</v>
      </c>
      <c r="O259" s="8">
        <v>8173</v>
      </c>
      <c r="P259" s="156">
        <f t="shared" si="38"/>
        <v>-16.208734877998772</v>
      </c>
      <c r="Q259" s="9">
        <f t="shared" si="39"/>
        <v>32236</v>
      </c>
      <c r="R259" s="9">
        <f t="shared" si="40"/>
        <v>17910</v>
      </c>
      <c r="S259" s="9">
        <f t="shared" si="41"/>
        <v>327137</v>
      </c>
      <c r="T259" s="9">
        <f t="shared" si="42"/>
        <v>249519</v>
      </c>
      <c r="U259" s="167">
        <f t="shared" si="37"/>
        <v>-23.726450997594281</v>
      </c>
    </row>
    <row r="260" spans="1:21" x14ac:dyDescent="0.2">
      <c r="A260" s="55" t="s">
        <v>61</v>
      </c>
      <c r="B260" s="7">
        <v>155870</v>
      </c>
      <c r="C260" s="9">
        <v>131152</v>
      </c>
      <c r="D260" s="9">
        <v>1487707</v>
      </c>
      <c r="E260" s="8">
        <v>1588267</v>
      </c>
      <c r="F260" s="156">
        <f t="shared" si="35"/>
        <v>6.7593954992481722</v>
      </c>
      <c r="G260" s="7">
        <v>159449</v>
      </c>
      <c r="H260" s="9">
        <v>116664</v>
      </c>
      <c r="I260" s="9">
        <v>1606451</v>
      </c>
      <c r="J260" s="8">
        <v>1469739</v>
      </c>
      <c r="K260" s="156">
        <f t="shared" si="36"/>
        <v>-8.510187985814694</v>
      </c>
      <c r="L260" s="9">
        <v>11459</v>
      </c>
      <c r="M260" s="9">
        <v>7860</v>
      </c>
      <c r="N260" s="9">
        <v>64165</v>
      </c>
      <c r="O260" s="8">
        <v>128376</v>
      </c>
      <c r="P260" s="156">
        <f t="shared" si="38"/>
        <v>100.07169017377076</v>
      </c>
      <c r="Q260" s="9">
        <f t="shared" si="39"/>
        <v>170908</v>
      </c>
      <c r="R260" s="9">
        <f t="shared" si="40"/>
        <v>124524</v>
      </c>
      <c r="S260" s="9">
        <f t="shared" si="41"/>
        <v>1670616</v>
      </c>
      <c r="T260" s="9">
        <f t="shared" si="42"/>
        <v>1598115</v>
      </c>
      <c r="U260" s="167">
        <f t="shared" si="37"/>
        <v>-4.3397764656869082</v>
      </c>
    </row>
    <row r="261" spans="1:21" x14ac:dyDescent="0.2">
      <c r="A261" s="55" t="s">
        <v>63</v>
      </c>
      <c r="B261" s="7">
        <v>21066</v>
      </c>
      <c r="C261" s="9">
        <v>15255</v>
      </c>
      <c r="D261" s="9">
        <v>215314</v>
      </c>
      <c r="E261" s="8">
        <v>183427</v>
      </c>
      <c r="F261" s="156">
        <f t="shared" si="35"/>
        <v>-14.80953398292726</v>
      </c>
      <c r="G261" s="7">
        <v>14870</v>
      </c>
      <c r="H261" s="9">
        <v>14236</v>
      </c>
      <c r="I261" s="9">
        <v>180188</v>
      </c>
      <c r="J261" s="8">
        <v>162222</v>
      </c>
      <c r="K261" s="156">
        <f t="shared" si="36"/>
        <v>-9.9706972717384055</v>
      </c>
      <c r="L261" s="9">
        <v>3316</v>
      </c>
      <c r="M261" s="9">
        <v>2558</v>
      </c>
      <c r="N261" s="9">
        <v>26141</v>
      </c>
      <c r="O261" s="8">
        <v>33372</v>
      </c>
      <c r="P261" s="156">
        <f t="shared" si="38"/>
        <v>27.661527868099924</v>
      </c>
      <c r="Q261" s="9">
        <f t="shared" si="39"/>
        <v>18186</v>
      </c>
      <c r="R261" s="9">
        <f t="shared" si="40"/>
        <v>16794</v>
      </c>
      <c r="S261" s="9">
        <f t="shared" si="41"/>
        <v>206329</v>
      </c>
      <c r="T261" s="9">
        <f t="shared" si="42"/>
        <v>195594</v>
      </c>
      <c r="U261" s="167">
        <f t="shared" si="37"/>
        <v>-5.2028556334785714</v>
      </c>
    </row>
    <row r="262" spans="1:21" x14ac:dyDescent="0.2">
      <c r="A262" s="55" t="s">
        <v>64</v>
      </c>
      <c r="B262" s="7">
        <v>0</v>
      </c>
      <c r="C262" s="9">
        <v>0</v>
      </c>
      <c r="D262" s="9">
        <v>0</v>
      </c>
      <c r="E262" s="8">
        <v>0</v>
      </c>
      <c r="F262" s="156" t="s">
        <v>352</v>
      </c>
      <c r="G262" s="7">
        <v>0</v>
      </c>
      <c r="H262" s="9">
        <v>0</v>
      </c>
      <c r="I262" s="9">
        <v>-22</v>
      </c>
      <c r="J262" s="8">
        <v>0</v>
      </c>
      <c r="K262" s="156">
        <f t="shared" si="36"/>
        <v>-100</v>
      </c>
      <c r="L262" s="9">
        <v>0</v>
      </c>
      <c r="M262" s="9">
        <v>0</v>
      </c>
      <c r="N262" s="9">
        <v>44</v>
      </c>
      <c r="O262" s="8">
        <v>0</v>
      </c>
      <c r="P262" s="156">
        <f t="shared" si="38"/>
        <v>-100</v>
      </c>
      <c r="Q262" s="9">
        <f t="shared" si="39"/>
        <v>0</v>
      </c>
      <c r="R262" s="9">
        <f t="shared" si="40"/>
        <v>0</v>
      </c>
      <c r="S262" s="9">
        <f t="shared" si="41"/>
        <v>22</v>
      </c>
      <c r="T262" s="9">
        <f t="shared" si="42"/>
        <v>0</v>
      </c>
      <c r="U262" s="167">
        <f t="shared" si="37"/>
        <v>-100</v>
      </c>
    </row>
    <row r="263" spans="1:21" x14ac:dyDescent="0.2">
      <c r="A263" s="55" t="s">
        <v>49</v>
      </c>
      <c r="B263" s="7">
        <v>6443</v>
      </c>
      <c r="C263" s="9">
        <v>4080</v>
      </c>
      <c r="D263" s="9">
        <v>51034</v>
      </c>
      <c r="E263" s="8">
        <v>57761</v>
      </c>
      <c r="F263" s="156">
        <f t="shared" si="35"/>
        <v>13.181408472782852</v>
      </c>
      <c r="G263" s="7">
        <v>5610</v>
      </c>
      <c r="H263" s="9">
        <v>3652</v>
      </c>
      <c r="I263" s="9">
        <v>36677</v>
      </c>
      <c r="J263" s="8">
        <v>38835</v>
      </c>
      <c r="K263" s="156">
        <f t="shared" si="36"/>
        <v>5.8837963846552332</v>
      </c>
      <c r="L263" s="9">
        <v>1058</v>
      </c>
      <c r="M263" s="9">
        <v>1284</v>
      </c>
      <c r="N263" s="9">
        <v>16227</v>
      </c>
      <c r="O263" s="8">
        <v>19687</v>
      </c>
      <c r="P263" s="156">
        <f t="shared" si="38"/>
        <v>21.322487212670239</v>
      </c>
      <c r="Q263" s="9">
        <f t="shared" si="39"/>
        <v>6668</v>
      </c>
      <c r="R263" s="9">
        <f t="shared" si="40"/>
        <v>4936</v>
      </c>
      <c r="S263" s="9">
        <f t="shared" si="41"/>
        <v>52904</v>
      </c>
      <c r="T263" s="9">
        <f t="shared" si="42"/>
        <v>58522</v>
      </c>
      <c r="U263" s="167">
        <f t="shared" si="37"/>
        <v>10.619234840465749</v>
      </c>
    </row>
    <row r="264" spans="1:21" x14ac:dyDescent="0.2">
      <c r="A264" s="55" t="s">
        <v>66</v>
      </c>
      <c r="B264" s="7">
        <v>43237</v>
      </c>
      <c r="C264" s="9">
        <v>33376</v>
      </c>
      <c r="D264" s="9">
        <v>323696</v>
      </c>
      <c r="E264" s="8">
        <v>448285</v>
      </c>
      <c r="F264" s="156">
        <f t="shared" si="35"/>
        <v>38.48950867480599</v>
      </c>
      <c r="G264" s="7">
        <v>42820</v>
      </c>
      <c r="H264" s="9">
        <v>31124</v>
      </c>
      <c r="I264" s="9">
        <v>325201</v>
      </c>
      <c r="J264" s="8">
        <v>422670</v>
      </c>
      <c r="K264" s="156">
        <f t="shared" si="36"/>
        <v>29.971925055581011</v>
      </c>
      <c r="L264" s="9">
        <v>1998</v>
      </c>
      <c r="M264" s="9">
        <v>4239</v>
      </c>
      <c r="N264" s="9">
        <v>8262</v>
      </c>
      <c r="O264" s="8">
        <v>36584</v>
      </c>
      <c r="P264" s="156">
        <f t="shared" si="38"/>
        <v>342.79835390946499</v>
      </c>
      <c r="Q264" s="9">
        <f t="shared" si="39"/>
        <v>44818</v>
      </c>
      <c r="R264" s="9">
        <f t="shared" si="40"/>
        <v>35363</v>
      </c>
      <c r="S264" s="9">
        <f t="shared" si="41"/>
        <v>333463</v>
      </c>
      <c r="T264" s="9">
        <f t="shared" si="42"/>
        <v>459254</v>
      </c>
      <c r="U264" s="167">
        <f t="shared" si="37"/>
        <v>37.722625898525472</v>
      </c>
    </row>
    <row r="265" spans="1:21" x14ac:dyDescent="0.2">
      <c r="A265" s="55" t="s">
        <v>58</v>
      </c>
      <c r="B265" s="7">
        <v>76983</v>
      </c>
      <c r="C265" s="9">
        <v>40077</v>
      </c>
      <c r="D265" s="9">
        <v>662101</v>
      </c>
      <c r="E265" s="8">
        <v>667079</v>
      </c>
      <c r="F265" s="156">
        <f t="shared" si="35"/>
        <v>0.751849038137686</v>
      </c>
      <c r="G265" s="7">
        <v>72215</v>
      </c>
      <c r="H265" s="9">
        <v>62238</v>
      </c>
      <c r="I265" s="9">
        <v>637527</v>
      </c>
      <c r="J265" s="8">
        <v>616538</v>
      </c>
      <c r="K265" s="156">
        <f t="shared" si="36"/>
        <v>-3.2922527202769456</v>
      </c>
      <c r="L265" s="9">
        <v>5490</v>
      </c>
      <c r="M265" s="9">
        <v>5315</v>
      </c>
      <c r="N265" s="9">
        <v>25062</v>
      </c>
      <c r="O265" s="8">
        <v>44097</v>
      </c>
      <c r="P265" s="156">
        <f t="shared" si="38"/>
        <v>75.951639932966245</v>
      </c>
      <c r="Q265" s="9">
        <f t="shared" si="39"/>
        <v>77705</v>
      </c>
      <c r="R265" s="9">
        <f t="shared" si="40"/>
        <v>67553</v>
      </c>
      <c r="S265" s="9">
        <f t="shared" si="41"/>
        <v>662589</v>
      </c>
      <c r="T265" s="9">
        <f t="shared" si="42"/>
        <v>660635</v>
      </c>
      <c r="U265" s="167">
        <f t="shared" si="37"/>
        <v>-0.29490377896403352</v>
      </c>
    </row>
    <row r="266" spans="1:21" x14ac:dyDescent="0.2">
      <c r="A266" s="54" t="s">
        <v>80</v>
      </c>
      <c r="B266" s="58">
        <f>SUM(B258:B265)</f>
        <v>334994</v>
      </c>
      <c r="C266" s="59">
        <f t="shared" ref="C266:O266" si="45">SUM(C258:C265)</f>
        <v>243284</v>
      </c>
      <c r="D266" s="59">
        <f t="shared" si="45"/>
        <v>3058223</v>
      </c>
      <c r="E266" s="60">
        <f t="shared" si="45"/>
        <v>3207727</v>
      </c>
      <c r="F266" s="157">
        <f t="shared" si="35"/>
        <v>4.8885905311679361</v>
      </c>
      <c r="G266" s="58">
        <f t="shared" si="45"/>
        <v>323757</v>
      </c>
      <c r="H266" s="59">
        <f t="shared" si="45"/>
        <v>246080</v>
      </c>
      <c r="I266" s="59">
        <f t="shared" si="45"/>
        <v>3104530</v>
      </c>
      <c r="J266" s="60">
        <f t="shared" si="45"/>
        <v>2956153</v>
      </c>
      <c r="K266" s="157">
        <f t="shared" si="36"/>
        <v>-4.7793707904256033</v>
      </c>
      <c r="L266" s="59">
        <f t="shared" si="45"/>
        <v>26767</v>
      </c>
      <c r="M266" s="59">
        <f t="shared" si="45"/>
        <v>21728</v>
      </c>
      <c r="N266" s="59">
        <f t="shared" si="45"/>
        <v>149655</v>
      </c>
      <c r="O266" s="60">
        <f t="shared" si="45"/>
        <v>270289</v>
      </c>
      <c r="P266" s="157">
        <f t="shared" si="38"/>
        <v>80.608065216664997</v>
      </c>
      <c r="Q266" s="59">
        <f t="shared" si="39"/>
        <v>350524</v>
      </c>
      <c r="R266" s="59">
        <f t="shared" si="40"/>
        <v>267808</v>
      </c>
      <c r="S266" s="59">
        <f t="shared" si="41"/>
        <v>3254185</v>
      </c>
      <c r="T266" s="59">
        <f t="shared" si="42"/>
        <v>3226442</v>
      </c>
      <c r="U266" s="168">
        <f t="shared" si="37"/>
        <v>-0.85253296908442511</v>
      </c>
    </row>
    <row r="267" spans="1:21" x14ac:dyDescent="0.2">
      <c r="A267" s="54"/>
      <c r="B267" s="58"/>
      <c r="C267" s="59"/>
      <c r="D267" s="59"/>
      <c r="E267" s="60"/>
      <c r="F267" s="157"/>
      <c r="G267" s="58"/>
      <c r="H267" s="59"/>
      <c r="I267" s="59"/>
      <c r="J267" s="60"/>
      <c r="K267" s="157"/>
      <c r="L267" s="59"/>
      <c r="M267" s="59"/>
      <c r="N267" s="59"/>
      <c r="O267" s="60"/>
      <c r="P267" s="157"/>
      <c r="Q267" s="59"/>
      <c r="R267" s="59"/>
      <c r="S267" s="59"/>
      <c r="T267" s="59"/>
      <c r="U267" s="168"/>
    </row>
    <row r="268" spans="1:21" x14ac:dyDescent="0.2">
      <c r="A268" s="54" t="s">
        <v>222</v>
      </c>
      <c r="B268" s="61"/>
      <c r="C268" s="62"/>
      <c r="D268" s="62"/>
      <c r="E268" s="63"/>
      <c r="F268" s="158"/>
      <c r="G268" s="61"/>
      <c r="H268" s="62"/>
      <c r="I268" s="62"/>
      <c r="J268" s="63"/>
      <c r="K268" s="158"/>
      <c r="L268" s="62"/>
      <c r="M268" s="62"/>
      <c r="N268" s="62"/>
      <c r="O268" s="63"/>
      <c r="P268" s="158"/>
      <c r="Q268" s="62"/>
      <c r="R268" s="62"/>
      <c r="S268" s="62"/>
      <c r="T268" s="62"/>
      <c r="U268" s="169"/>
    </row>
    <row r="269" spans="1:21" x14ac:dyDescent="0.2">
      <c r="A269" s="54" t="s">
        <v>223</v>
      </c>
      <c r="B269" s="61"/>
      <c r="C269" s="62"/>
      <c r="D269" s="62"/>
      <c r="E269" s="63"/>
      <c r="F269" s="158"/>
      <c r="G269" s="61"/>
      <c r="H269" s="62"/>
      <c r="I269" s="62"/>
      <c r="J269" s="63"/>
      <c r="K269" s="158"/>
      <c r="L269" s="62"/>
      <c r="M269" s="62"/>
      <c r="N269" s="62"/>
      <c r="O269" s="63"/>
      <c r="P269" s="158"/>
      <c r="Q269" s="62"/>
      <c r="R269" s="62"/>
      <c r="S269" s="62"/>
      <c r="T269" s="62"/>
      <c r="U269" s="169"/>
    </row>
    <row r="270" spans="1:21" x14ac:dyDescent="0.2">
      <c r="A270" s="55" t="s">
        <v>224</v>
      </c>
      <c r="B270" s="7">
        <v>175602</v>
      </c>
      <c r="C270" s="9">
        <v>163057</v>
      </c>
      <c r="D270" s="9">
        <v>1248067</v>
      </c>
      <c r="E270" s="8">
        <v>1544629</v>
      </c>
      <c r="F270" s="156">
        <f t="shared" ref="F270:F330" si="46">(E270-D270)/D270*100</f>
        <v>23.761705100767827</v>
      </c>
      <c r="G270" s="7">
        <v>44575</v>
      </c>
      <c r="H270" s="9">
        <v>53088</v>
      </c>
      <c r="I270" s="9">
        <v>549300</v>
      </c>
      <c r="J270" s="8">
        <v>643144</v>
      </c>
      <c r="K270" s="156">
        <f t="shared" ref="K270:K330" si="47">(J270-I270)/I270*100</f>
        <v>17.084289095212089</v>
      </c>
      <c r="L270" s="9">
        <v>119841</v>
      </c>
      <c r="M270" s="9">
        <v>109823</v>
      </c>
      <c r="N270" s="9">
        <v>699117</v>
      </c>
      <c r="O270" s="8">
        <v>917445</v>
      </c>
      <c r="P270" s="156">
        <f t="shared" ref="P270:P330" si="48">(O270-N270)/N270*100</f>
        <v>31.229107574268681</v>
      </c>
      <c r="Q270" s="9">
        <f t="shared" ref="Q270:Q330" si="49">G270+L270</f>
        <v>164416</v>
      </c>
      <c r="R270" s="9">
        <f t="shared" ref="R270:R330" si="50">H270+M270</f>
        <v>162911</v>
      </c>
      <c r="S270" s="9">
        <f t="shared" ref="S270:S330" si="51">I270+N270</f>
        <v>1248417</v>
      </c>
      <c r="T270" s="9">
        <f t="shared" ref="T270:T330" si="52">J270+O270</f>
        <v>1560589</v>
      </c>
      <c r="U270" s="167">
        <f t="shared" ref="U270:U330" si="53">(T270-S270)/S270*100</f>
        <v>25.005426872591453</v>
      </c>
    </row>
    <row r="271" spans="1:21" x14ac:dyDescent="0.2">
      <c r="A271" s="55" t="s">
        <v>225</v>
      </c>
      <c r="B271" s="7">
        <v>364732</v>
      </c>
      <c r="C271" s="9">
        <v>304306</v>
      </c>
      <c r="D271" s="9">
        <v>2986058</v>
      </c>
      <c r="E271" s="8">
        <v>2837653</v>
      </c>
      <c r="F271" s="156">
        <f t="shared" si="46"/>
        <v>-4.9699302558758065</v>
      </c>
      <c r="G271" s="7">
        <v>341637</v>
      </c>
      <c r="H271" s="9">
        <v>300348</v>
      </c>
      <c r="I271" s="9">
        <v>2955346</v>
      </c>
      <c r="J271" s="8">
        <v>2820874</v>
      </c>
      <c r="K271" s="156">
        <f t="shared" si="47"/>
        <v>-4.5501271255548419</v>
      </c>
      <c r="L271" s="9">
        <v>5617</v>
      </c>
      <c r="M271" s="9">
        <v>7843</v>
      </c>
      <c r="N271" s="9">
        <v>43875</v>
      </c>
      <c r="O271" s="8">
        <v>73999</v>
      </c>
      <c r="P271" s="156">
        <f t="shared" si="48"/>
        <v>68.658689458689466</v>
      </c>
      <c r="Q271" s="9">
        <f t="shared" si="49"/>
        <v>347254</v>
      </c>
      <c r="R271" s="9">
        <f t="shared" si="50"/>
        <v>308191</v>
      </c>
      <c r="S271" s="9">
        <f t="shared" si="51"/>
        <v>2999221</v>
      </c>
      <c r="T271" s="9">
        <f t="shared" si="52"/>
        <v>2894873</v>
      </c>
      <c r="U271" s="167">
        <f t="shared" si="53"/>
        <v>-3.4791700911670063</v>
      </c>
    </row>
    <row r="272" spans="1:21" x14ac:dyDescent="0.2">
      <c r="A272" s="55" t="s">
        <v>226</v>
      </c>
      <c r="B272" s="7">
        <v>8675</v>
      </c>
      <c r="C272" s="9">
        <v>6746</v>
      </c>
      <c r="D272" s="9">
        <v>217123</v>
      </c>
      <c r="E272" s="8">
        <v>157584</v>
      </c>
      <c r="F272" s="156">
        <f t="shared" si="46"/>
        <v>-27.421783965770551</v>
      </c>
      <c r="G272" s="7">
        <v>9379</v>
      </c>
      <c r="H272" s="9">
        <v>4296</v>
      </c>
      <c r="I272" s="9">
        <v>190042</v>
      </c>
      <c r="J272" s="8">
        <v>133577</v>
      </c>
      <c r="K272" s="156">
        <f t="shared" si="47"/>
        <v>-29.711853169299417</v>
      </c>
      <c r="L272" s="9">
        <v>2696</v>
      </c>
      <c r="M272" s="9">
        <v>2000</v>
      </c>
      <c r="N272" s="9">
        <v>26354</v>
      </c>
      <c r="O272" s="8">
        <v>30865</v>
      </c>
      <c r="P272" s="156">
        <f t="shared" si="48"/>
        <v>17.116946194126129</v>
      </c>
      <c r="Q272" s="9">
        <f t="shared" si="49"/>
        <v>12075</v>
      </c>
      <c r="R272" s="9">
        <f t="shared" si="50"/>
        <v>6296</v>
      </c>
      <c r="S272" s="9">
        <f t="shared" si="51"/>
        <v>216396</v>
      </c>
      <c r="T272" s="9">
        <f t="shared" si="52"/>
        <v>164442</v>
      </c>
      <c r="U272" s="167">
        <f t="shared" si="53"/>
        <v>-24.008761714634279</v>
      </c>
    </row>
    <row r="273" spans="1:21" x14ac:dyDescent="0.2">
      <c r="A273" s="55" t="s">
        <v>227</v>
      </c>
      <c r="B273" s="7">
        <v>0</v>
      </c>
      <c r="C273" s="9">
        <v>0</v>
      </c>
      <c r="D273" s="9">
        <v>0</v>
      </c>
      <c r="E273" s="8">
        <v>0</v>
      </c>
      <c r="F273" s="156" t="s">
        <v>352</v>
      </c>
      <c r="G273" s="7">
        <v>3</v>
      </c>
      <c r="H273" s="9">
        <v>0</v>
      </c>
      <c r="I273" s="9">
        <v>16</v>
      </c>
      <c r="J273" s="8">
        <v>2</v>
      </c>
      <c r="K273" s="156">
        <f t="shared" si="47"/>
        <v>-87.5</v>
      </c>
      <c r="L273" s="9">
        <v>0</v>
      </c>
      <c r="M273" s="9">
        <v>0</v>
      </c>
      <c r="N273" s="9">
        <v>0</v>
      </c>
      <c r="O273" s="8">
        <v>0</v>
      </c>
      <c r="P273" s="156" t="s">
        <v>352</v>
      </c>
      <c r="Q273" s="9">
        <f t="shared" si="49"/>
        <v>3</v>
      </c>
      <c r="R273" s="9">
        <f t="shared" si="50"/>
        <v>0</v>
      </c>
      <c r="S273" s="9">
        <f t="shared" si="51"/>
        <v>16</v>
      </c>
      <c r="T273" s="9">
        <f t="shared" si="52"/>
        <v>2</v>
      </c>
      <c r="U273" s="167">
        <f t="shared" si="53"/>
        <v>-87.5</v>
      </c>
    </row>
    <row r="274" spans="1:21" x14ac:dyDescent="0.2">
      <c r="A274" s="55" t="s">
        <v>228</v>
      </c>
      <c r="B274" s="7">
        <v>1302</v>
      </c>
      <c r="C274" s="9">
        <v>1264</v>
      </c>
      <c r="D274" s="9">
        <v>14056</v>
      </c>
      <c r="E274" s="8">
        <v>22157</v>
      </c>
      <c r="F274" s="156">
        <f t="shared" si="46"/>
        <v>57.633750711439959</v>
      </c>
      <c r="G274" s="7">
        <v>0</v>
      </c>
      <c r="H274" s="9">
        <v>0</v>
      </c>
      <c r="I274" s="9">
        <v>0</v>
      </c>
      <c r="J274" s="8">
        <v>0</v>
      </c>
      <c r="K274" s="156" t="s">
        <v>352</v>
      </c>
      <c r="L274" s="9">
        <v>4382</v>
      </c>
      <c r="M274" s="9">
        <v>2830</v>
      </c>
      <c r="N274" s="9">
        <v>16236</v>
      </c>
      <c r="O274" s="8">
        <v>29814</v>
      </c>
      <c r="P274" s="156">
        <f t="shared" si="48"/>
        <v>83.628972653362894</v>
      </c>
      <c r="Q274" s="9">
        <f t="shared" si="49"/>
        <v>4382</v>
      </c>
      <c r="R274" s="9">
        <f t="shared" si="50"/>
        <v>2830</v>
      </c>
      <c r="S274" s="9">
        <f t="shared" si="51"/>
        <v>16236</v>
      </c>
      <c r="T274" s="9">
        <f t="shared" si="52"/>
        <v>29814</v>
      </c>
      <c r="U274" s="167">
        <f t="shared" si="53"/>
        <v>83.628972653362894</v>
      </c>
    </row>
    <row r="275" spans="1:21" x14ac:dyDescent="0.2">
      <c r="A275" s="55" t="s">
        <v>229</v>
      </c>
      <c r="B275" s="7">
        <v>0</v>
      </c>
      <c r="C275" s="9">
        <v>0</v>
      </c>
      <c r="D275" s="9">
        <v>20</v>
      </c>
      <c r="E275" s="8">
        <v>0</v>
      </c>
      <c r="F275" s="156">
        <f t="shared" si="46"/>
        <v>-100</v>
      </c>
      <c r="G275" s="7">
        <v>0</v>
      </c>
      <c r="H275" s="9">
        <v>0</v>
      </c>
      <c r="I275" s="9">
        <v>0</v>
      </c>
      <c r="J275" s="8">
        <v>0</v>
      </c>
      <c r="K275" s="156" t="s">
        <v>352</v>
      </c>
      <c r="L275" s="9">
        <v>0</v>
      </c>
      <c r="M275" s="9">
        <v>0</v>
      </c>
      <c r="N275" s="9">
        <v>20</v>
      </c>
      <c r="O275" s="8">
        <v>0</v>
      </c>
      <c r="P275" s="156">
        <f t="shared" si="48"/>
        <v>-100</v>
      </c>
      <c r="Q275" s="9">
        <f t="shared" si="49"/>
        <v>0</v>
      </c>
      <c r="R275" s="9">
        <f t="shared" si="50"/>
        <v>0</v>
      </c>
      <c r="S275" s="9">
        <f t="shared" si="51"/>
        <v>20</v>
      </c>
      <c r="T275" s="9">
        <f t="shared" si="52"/>
        <v>0</v>
      </c>
      <c r="U275" s="167">
        <f t="shared" si="53"/>
        <v>-100</v>
      </c>
    </row>
    <row r="276" spans="1:21" x14ac:dyDescent="0.2">
      <c r="A276" s="55" t="s">
        <v>230</v>
      </c>
      <c r="B276" s="7">
        <v>50895</v>
      </c>
      <c r="C276" s="9">
        <v>48796</v>
      </c>
      <c r="D276" s="9">
        <v>424101</v>
      </c>
      <c r="E276" s="8">
        <v>514277</v>
      </c>
      <c r="F276" s="156">
        <f t="shared" si="46"/>
        <v>21.262859554681548</v>
      </c>
      <c r="G276" s="7">
        <v>18063</v>
      </c>
      <c r="H276" s="9">
        <v>16415</v>
      </c>
      <c r="I276" s="9">
        <v>227422</v>
      </c>
      <c r="J276" s="8">
        <v>231595</v>
      </c>
      <c r="K276" s="156">
        <f t="shared" si="47"/>
        <v>1.8349148279410084</v>
      </c>
      <c r="L276" s="9">
        <v>32222</v>
      </c>
      <c r="M276" s="9">
        <v>38307</v>
      </c>
      <c r="N276" s="9">
        <v>209132</v>
      </c>
      <c r="O276" s="8">
        <v>290404</v>
      </c>
      <c r="P276" s="156">
        <f t="shared" si="48"/>
        <v>38.861580245969051</v>
      </c>
      <c r="Q276" s="9">
        <f t="shared" si="49"/>
        <v>50285</v>
      </c>
      <c r="R276" s="9">
        <f t="shared" si="50"/>
        <v>54722</v>
      </c>
      <c r="S276" s="9">
        <f t="shared" si="51"/>
        <v>436554</v>
      </c>
      <c r="T276" s="9">
        <f t="shared" si="52"/>
        <v>521999</v>
      </c>
      <c r="U276" s="167">
        <f t="shared" si="53"/>
        <v>19.572607283405947</v>
      </c>
    </row>
    <row r="277" spans="1:21" x14ac:dyDescent="0.2">
      <c r="A277" s="54" t="s">
        <v>183</v>
      </c>
      <c r="B277" s="58">
        <v>601206</v>
      </c>
      <c r="C277" s="59">
        <v>524169</v>
      </c>
      <c r="D277" s="59">
        <v>4889425</v>
      </c>
      <c r="E277" s="60">
        <v>5076300</v>
      </c>
      <c r="F277" s="157">
        <f t="shared" si="46"/>
        <v>3.8220240621340955</v>
      </c>
      <c r="G277" s="58">
        <v>413657</v>
      </c>
      <c r="H277" s="59">
        <v>374147</v>
      </c>
      <c r="I277" s="59">
        <v>3922126</v>
      </c>
      <c r="J277" s="60">
        <v>3829192</v>
      </c>
      <c r="K277" s="157">
        <f t="shared" si="47"/>
        <v>-2.3694802257755105</v>
      </c>
      <c r="L277" s="59">
        <v>164758</v>
      </c>
      <c r="M277" s="59">
        <v>160803</v>
      </c>
      <c r="N277" s="59">
        <v>994734</v>
      </c>
      <c r="O277" s="60">
        <v>1342527</v>
      </c>
      <c r="P277" s="157">
        <f t="shared" si="48"/>
        <v>34.96341735579562</v>
      </c>
      <c r="Q277" s="59">
        <f t="shared" si="49"/>
        <v>578415</v>
      </c>
      <c r="R277" s="59">
        <f t="shared" si="50"/>
        <v>534950</v>
      </c>
      <c r="S277" s="59">
        <f t="shared" si="51"/>
        <v>4916860</v>
      </c>
      <c r="T277" s="59">
        <f t="shared" si="52"/>
        <v>5171719</v>
      </c>
      <c r="U277" s="168">
        <f t="shared" si="53"/>
        <v>5.1833690607420184</v>
      </c>
    </row>
    <row r="278" spans="1:21" x14ac:dyDescent="0.2">
      <c r="A278" s="54" t="s">
        <v>231</v>
      </c>
      <c r="B278" s="61"/>
      <c r="C278" s="62"/>
      <c r="D278" s="62"/>
      <c r="E278" s="63"/>
      <c r="F278" s="158"/>
      <c r="G278" s="61"/>
      <c r="H278" s="62"/>
      <c r="I278" s="62"/>
      <c r="J278" s="63"/>
      <c r="K278" s="158"/>
      <c r="L278" s="62"/>
      <c r="M278" s="62"/>
      <c r="N278" s="62"/>
      <c r="O278" s="63"/>
      <c r="P278" s="158"/>
      <c r="Q278" s="62"/>
      <c r="R278" s="62"/>
      <c r="S278" s="62"/>
      <c r="T278" s="62"/>
      <c r="U278" s="169"/>
    </row>
    <row r="279" spans="1:21" x14ac:dyDescent="0.2">
      <c r="A279" s="55" t="s">
        <v>232</v>
      </c>
      <c r="B279" s="7">
        <v>72455</v>
      </c>
      <c r="C279" s="9">
        <v>58489</v>
      </c>
      <c r="D279" s="9">
        <v>505971</v>
      </c>
      <c r="E279" s="8">
        <v>603130</v>
      </c>
      <c r="F279" s="156">
        <f t="shared" si="46"/>
        <v>19.202483936826418</v>
      </c>
      <c r="G279" s="7">
        <v>45211</v>
      </c>
      <c r="H279" s="9">
        <v>28888</v>
      </c>
      <c r="I279" s="9">
        <v>336609</v>
      </c>
      <c r="J279" s="8">
        <v>343470</v>
      </c>
      <c r="K279" s="156">
        <f t="shared" si="47"/>
        <v>2.0382699214816</v>
      </c>
      <c r="L279" s="9">
        <v>23594</v>
      </c>
      <c r="M279" s="9">
        <v>30950</v>
      </c>
      <c r="N279" s="9">
        <v>167960</v>
      </c>
      <c r="O279" s="8">
        <v>270691</v>
      </c>
      <c r="P279" s="156">
        <f t="shared" si="48"/>
        <v>61.163967611336034</v>
      </c>
      <c r="Q279" s="9">
        <f t="shared" si="49"/>
        <v>68805</v>
      </c>
      <c r="R279" s="9">
        <f t="shared" si="50"/>
        <v>59838</v>
      </c>
      <c r="S279" s="9">
        <f t="shared" si="51"/>
        <v>504569</v>
      </c>
      <c r="T279" s="9">
        <f t="shared" si="52"/>
        <v>614161</v>
      </c>
      <c r="U279" s="167">
        <f t="shared" si="53"/>
        <v>21.719923340514381</v>
      </c>
    </row>
    <row r="280" spans="1:21" x14ac:dyDescent="0.2">
      <c r="A280" s="55" t="s">
        <v>233</v>
      </c>
      <c r="B280" s="7">
        <v>56548</v>
      </c>
      <c r="C280" s="9">
        <v>44222</v>
      </c>
      <c r="D280" s="9">
        <v>791214</v>
      </c>
      <c r="E280" s="8">
        <v>464564</v>
      </c>
      <c r="F280" s="156">
        <f t="shared" si="46"/>
        <v>-41.28465876488535</v>
      </c>
      <c r="G280" s="7">
        <v>50323</v>
      </c>
      <c r="H280" s="9">
        <v>52232</v>
      </c>
      <c r="I280" s="9">
        <v>768898</v>
      </c>
      <c r="J280" s="8">
        <v>428078</v>
      </c>
      <c r="K280" s="156">
        <f t="shared" si="47"/>
        <v>-44.325775330407936</v>
      </c>
      <c r="L280" s="9">
        <v>4241</v>
      </c>
      <c r="M280" s="9">
        <v>2808</v>
      </c>
      <c r="N280" s="9">
        <v>28855</v>
      </c>
      <c r="O280" s="8">
        <v>38938</v>
      </c>
      <c r="P280" s="156">
        <f t="shared" si="48"/>
        <v>34.943683936926007</v>
      </c>
      <c r="Q280" s="9">
        <f t="shared" si="49"/>
        <v>54564</v>
      </c>
      <c r="R280" s="9">
        <f t="shared" si="50"/>
        <v>55040</v>
      </c>
      <c r="S280" s="9">
        <f t="shared" si="51"/>
        <v>797753</v>
      </c>
      <c r="T280" s="9">
        <f t="shared" si="52"/>
        <v>467016</v>
      </c>
      <c r="U280" s="167">
        <f t="shared" si="53"/>
        <v>-41.458571763440567</v>
      </c>
    </row>
    <row r="281" spans="1:21" x14ac:dyDescent="0.2">
      <c r="A281" s="55" t="s">
        <v>234</v>
      </c>
      <c r="B281" s="7">
        <v>54868</v>
      </c>
      <c r="C281" s="9">
        <v>65608</v>
      </c>
      <c r="D281" s="9">
        <v>629404</v>
      </c>
      <c r="E281" s="8">
        <v>836804</v>
      </c>
      <c r="F281" s="156">
        <f t="shared" si="46"/>
        <v>32.95180837744914</v>
      </c>
      <c r="G281" s="7">
        <v>56003</v>
      </c>
      <c r="H281" s="9">
        <v>68061</v>
      </c>
      <c r="I281" s="9">
        <v>638066</v>
      </c>
      <c r="J281" s="8">
        <v>819628</v>
      </c>
      <c r="K281" s="156">
        <f t="shared" si="47"/>
        <v>28.455050104534642</v>
      </c>
      <c r="L281" s="9">
        <v>2563</v>
      </c>
      <c r="M281" s="9">
        <v>2583</v>
      </c>
      <c r="N281" s="9">
        <v>15334</v>
      </c>
      <c r="O281" s="8">
        <v>28528</v>
      </c>
      <c r="P281" s="156">
        <f t="shared" si="48"/>
        <v>86.044085039780882</v>
      </c>
      <c r="Q281" s="9">
        <f t="shared" si="49"/>
        <v>58566</v>
      </c>
      <c r="R281" s="9">
        <f t="shared" si="50"/>
        <v>70644</v>
      </c>
      <c r="S281" s="9">
        <f t="shared" si="51"/>
        <v>653400</v>
      </c>
      <c r="T281" s="9">
        <f t="shared" si="52"/>
        <v>848156</v>
      </c>
      <c r="U281" s="167">
        <f t="shared" si="53"/>
        <v>29.806550352004894</v>
      </c>
    </row>
    <row r="282" spans="1:21" x14ac:dyDescent="0.2">
      <c r="A282" s="55" t="s">
        <v>235</v>
      </c>
      <c r="B282" s="7">
        <v>2980</v>
      </c>
      <c r="C282" s="9">
        <v>2550</v>
      </c>
      <c r="D282" s="9">
        <v>9157</v>
      </c>
      <c r="E282" s="8">
        <v>21770</v>
      </c>
      <c r="F282" s="156">
        <f t="shared" si="46"/>
        <v>137.74161843398494</v>
      </c>
      <c r="G282" s="7">
        <v>0</v>
      </c>
      <c r="H282" s="9">
        <v>0</v>
      </c>
      <c r="I282" s="9">
        <v>0</v>
      </c>
      <c r="J282" s="8">
        <v>0</v>
      </c>
      <c r="K282" s="156" t="s">
        <v>352</v>
      </c>
      <c r="L282" s="9">
        <v>280</v>
      </c>
      <c r="M282" s="9">
        <v>1232</v>
      </c>
      <c r="N282" s="9">
        <v>6788</v>
      </c>
      <c r="O282" s="8">
        <v>15080</v>
      </c>
      <c r="P282" s="156">
        <f t="shared" si="48"/>
        <v>122.15674720094285</v>
      </c>
      <c r="Q282" s="9">
        <f t="shared" si="49"/>
        <v>280</v>
      </c>
      <c r="R282" s="9">
        <f t="shared" si="50"/>
        <v>1232</v>
      </c>
      <c r="S282" s="9">
        <f t="shared" si="51"/>
        <v>6788</v>
      </c>
      <c r="T282" s="9">
        <f t="shared" si="52"/>
        <v>15080</v>
      </c>
      <c r="U282" s="167">
        <f t="shared" si="53"/>
        <v>122.15674720094285</v>
      </c>
    </row>
    <row r="283" spans="1:21" x14ac:dyDescent="0.2">
      <c r="A283" s="55" t="s">
        <v>236</v>
      </c>
      <c r="B283" s="7">
        <v>38</v>
      </c>
      <c r="C283" s="9">
        <v>122</v>
      </c>
      <c r="D283" s="9">
        <v>2760</v>
      </c>
      <c r="E283" s="8">
        <v>3149</v>
      </c>
      <c r="F283" s="156">
        <f t="shared" si="46"/>
        <v>14.094202898550726</v>
      </c>
      <c r="G283" s="7">
        <v>0</v>
      </c>
      <c r="H283" s="9">
        <v>0</v>
      </c>
      <c r="I283" s="9">
        <v>0</v>
      </c>
      <c r="J283" s="8">
        <v>0</v>
      </c>
      <c r="K283" s="156" t="s">
        <v>352</v>
      </c>
      <c r="L283" s="9">
        <v>480</v>
      </c>
      <c r="M283" s="9">
        <v>372</v>
      </c>
      <c r="N283" s="9">
        <v>2544</v>
      </c>
      <c r="O283" s="8">
        <v>3118</v>
      </c>
      <c r="P283" s="156">
        <f t="shared" si="48"/>
        <v>22.562893081761008</v>
      </c>
      <c r="Q283" s="9">
        <f t="shared" si="49"/>
        <v>480</v>
      </c>
      <c r="R283" s="9">
        <f t="shared" si="50"/>
        <v>372</v>
      </c>
      <c r="S283" s="9">
        <f t="shared" si="51"/>
        <v>2544</v>
      </c>
      <c r="T283" s="9">
        <f t="shared" si="52"/>
        <v>3118</v>
      </c>
      <c r="U283" s="167">
        <f t="shared" si="53"/>
        <v>22.562893081761008</v>
      </c>
    </row>
    <row r="284" spans="1:21" x14ac:dyDescent="0.2">
      <c r="A284" s="55" t="s">
        <v>237</v>
      </c>
      <c r="B284" s="7">
        <v>28577</v>
      </c>
      <c r="C284" s="9">
        <v>45577</v>
      </c>
      <c r="D284" s="9">
        <v>168752</v>
      </c>
      <c r="E284" s="8">
        <v>367797</v>
      </c>
      <c r="F284" s="156">
        <f t="shared" si="46"/>
        <v>117.95119465250782</v>
      </c>
      <c r="G284" s="7">
        <v>0</v>
      </c>
      <c r="H284" s="9">
        <v>10843</v>
      </c>
      <c r="I284" s="9">
        <v>0</v>
      </c>
      <c r="J284" s="8">
        <v>38493</v>
      </c>
      <c r="K284" s="156" t="s">
        <v>352</v>
      </c>
      <c r="L284" s="9">
        <v>27737</v>
      </c>
      <c r="M284" s="9">
        <v>32112</v>
      </c>
      <c r="N284" s="9">
        <v>167031</v>
      </c>
      <c r="O284" s="8">
        <v>328383</v>
      </c>
      <c r="P284" s="156">
        <f t="shared" si="48"/>
        <v>96.600032329328087</v>
      </c>
      <c r="Q284" s="9">
        <f t="shared" si="49"/>
        <v>27737</v>
      </c>
      <c r="R284" s="9">
        <f t="shared" si="50"/>
        <v>42955</v>
      </c>
      <c r="S284" s="9">
        <f t="shared" si="51"/>
        <v>167031</v>
      </c>
      <c r="T284" s="9">
        <f t="shared" si="52"/>
        <v>366876</v>
      </c>
      <c r="U284" s="167">
        <f t="shared" si="53"/>
        <v>119.64545503529284</v>
      </c>
    </row>
    <row r="285" spans="1:21" x14ac:dyDescent="0.2">
      <c r="A285" s="54" t="s">
        <v>238</v>
      </c>
      <c r="B285" s="58">
        <v>215466</v>
      </c>
      <c r="C285" s="59">
        <v>216568</v>
      </c>
      <c r="D285" s="59">
        <v>2107258</v>
      </c>
      <c r="E285" s="60">
        <v>2297214</v>
      </c>
      <c r="F285" s="157">
        <f t="shared" si="46"/>
        <v>9.0143684351892368</v>
      </c>
      <c r="G285" s="58">
        <v>151537</v>
      </c>
      <c r="H285" s="59">
        <v>160024</v>
      </c>
      <c r="I285" s="59">
        <v>1743573</v>
      </c>
      <c r="J285" s="60">
        <v>1629669</v>
      </c>
      <c r="K285" s="157">
        <f t="shared" si="47"/>
        <v>-6.5327921457834002</v>
      </c>
      <c r="L285" s="59">
        <v>58895</v>
      </c>
      <c r="M285" s="59">
        <v>70057</v>
      </c>
      <c r="N285" s="59">
        <v>388512</v>
      </c>
      <c r="O285" s="60">
        <v>684738</v>
      </c>
      <c r="P285" s="157">
        <f t="shared" si="48"/>
        <v>76.246293550778361</v>
      </c>
      <c r="Q285" s="59">
        <f t="shared" si="49"/>
        <v>210432</v>
      </c>
      <c r="R285" s="59">
        <f t="shared" si="50"/>
        <v>230081</v>
      </c>
      <c r="S285" s="59">
        <f t="shared" si="51"/>
        <v>2132085</v>
      </c>
      <c r="T285" s="59">
        <f t="shared" si="52"/>
        <v>2314407</v>
      </c>
      <c r="U285" s="168">
        <f t="shared" si="53"/>
        <v>8.5513476245084039</v>
      </c>
    </row>
    <row r="286" spans="1:21" x14ac:dyDescent="0.2">
      <c r="A286" s="54" t="s">
        <v>239</v>
      </c>
      <c r="B286" s="61"/>
      <c r="C286" s="62"/>
      <c r="D286" s="62"/>
      <c r="E286" s="63"/>
      <c r="F286" s="158"/>
      <c r="G286" s="61"/>
      <c r="H286" s="62"/>
      <c r="I286" s="62"/>
      <c r="J286" s="63"/>
      <c r="K286" s="158"/>
      <c r="L286" s="62"/>
      <c r="M286" s="62"/>
      <c r="N286" s="62"/>
      <c r="O286" s="63"/>
      <c r="P286" s="158"/>
      <c r="Q286" s="62"/>
      <c r="R286" s="62"/>
      <c r="S286" s="62"/>
      <c r="T286" s="62"/>
      <c r="U286" s="169"/>
    </row>
    <row r="287" spans="1:21" x14ac:dyDescent="0.2">
      <c r="A287" s="55" t="s">
        <v>240</v>
      </c>
      <c r="B287" s="7">
        <v>61650</v>
      </c>
      <c r="C287" s="9">
        <v>48382</v>
      </c>
      <c r="D287" s="9">
        <v>456680</v>
      </c>
      <c r="E287" s="8">
        <v>413778</v>
      </c>
      <c r="F287" s="156">
        <f t="shared" si="46"/>
        <v>-9.3943242533064719</v>
      </c>
      <c r="G287" s="7">
        <v>19958</v>
      </c>
      <c r="H287" s="9">
        <v>27169</v>
      </c>
      <c r="I287" s="9">
        <v>252207</v>
      </c>
      <c r="J287" s="8">
        <v>175625</v>
      </c>
      <c r="K287" s="156">
        <f t="shared" si="47"/>
        <v>-30.364740074621245</v>
      </c>
      <c r="L287" s="9">
        <v>36879</v>
      </c>
      <c r="M287" s="9">
        <v>22440</v>
      </c>
      <c r="N287" s="9">
        <v>204924</v>
      </c>
      <c r="O287" s="8">
        <v>247187</v>
      </c>
      <c r="P287" s="156">
        <f t="shared" si="48"/>
        <v>20.623743436591127</v>
      </c>
      <c r="Q287" s="9">
        <f t="shared" si="49"/>
        <v>56837</v>
      </c>
      <c r="R287" s="9">
        <f t="shared" si="50"/>
        <v>49609</v>
      </c>
      <c r="S287" s="9">
        <f t="shared" si="51"/>
        <v>457131</v>
      </c>
      <c r="T287" s="9">
        <f t="shared" si="52"/>
        <v>422812</v>
      </c>
      <c r="U287" s="167">
        <f t="shared" si="53"/>
        <v>-7.5074759751581048</v>
      </c>
    </row>
    <row r="288" spans="1:21" x14ac:dyDescent="0.2">
      <c r="A288" s="55" t="s">
        <v>241</v>
      </c>
      <c r="B288" s="7">
        <v>6645</v>
      </c>
      <c r="C288" s="9">
        <v>8542</v>
      </c>
      <c r="D288" s="9">
        <v>43689</v>
      </c>
      <c r="E288" s="8">
        <v>85581</v>
      </c>
      <c r="F288" s="156">
        <f t="shared" si="46"/>
        <v>95.886836503467691</v>
      </c>
      <c r="G288" s="7">
        <v>0</v>
      </c>
      <c r="H288" s="9">
        <v>0</v>
      </c>
      <c r="I288" s="9">
        <v>18896</v>
      </c>
      <c r="J288" s="8">
        <v>0</v>
      </c>
      <c r="K288" s="156">
        <f t="shared" si="47"/>
        <v>-100</v>
      </c>
      <c r="L288" s="9">
        <v>7303</v>
      </c>
      <c r="M288" s="9">
        <v>8873</v>
      </c>
      <c r="N288" s="9">
        <v>29461</v>
      </c>
      <c r="O288" s="8">
        <v>82490</v>
      </c>
      <c r="P288" s="156">
        <f t="shared" si="48"/>
        <v>179.99728454567054</v>
      </c>
      <c r="Q288" s="9">
        <f t="shared" si="49"/>
        <v>7303</v>
      </c>
      <c r="R288" s="9">
        <f t="shared" si="50"/>
        <v>8873</v>
      </c>
      <c r="S288" s="9">
        <f t="shared" si="51"/>
        <v>48357</v>
      </c>
      <c r="T288" s="9">
        <f t="shared" si="52"/>
        <v>82490</v>
      </c>
      <c r="U288" s="167">
        <f t="shared" si="53"/>
        <v>70.585437475443058</v>
      </c>
    </row>
    <row r="289" spans="1:21" x14ac:dyDescent="0.2">
      <c r="A289" s="55" t="s">
        <v>242</v>
      </c>
      <c r="B289" s="7">
        <v>80</v>
      </c>
      <c r="C289" s="9">
        <v>120</v>
      </c>
      <c r="D289" s="9">
        <v>600</v>
      </c>
      <c r="E289" s="8">
        <v>2026</v>
      </c>
      <c r="F289" s="156">
        <f t="shared" si="46"/>
        <v>237.66666666666666</v>
      </c>
      <c r="G289" s="7">
        <v>0</v>
      </c>
      <c r="H289" s="9">
        <v>0</v>
      </c>
      <c r="I289" s="9">
        <v>0</v>
      </c>
      <c r="J289" s="8">
        <v>0</v>
      </c>
      <c r="K289" s="156" t="s">
        <v>352</v>
      </c>
      <c r="L289" s="9">
        <v>80</v>
      </c>
      <c r="M289" s="9">
        <v>155</v>
      </c>
      <c r="N289" s="9">
        <v>600</v>
      </c>
      <c r="O289" s="8">
        <v>2035</v>
      </c>
      <c r="P289" s="156">
        <f t="shared" si="48"/>
        <v>239.16666666666666</v>
      </c>
      <c r="Q289" s="9">
        <f t="shared" si="49"/>
        <v>80</v>
      </c>
      <c r="R289" s="9">
        <f t="shared" si="50"/>
        <v>155</v>
      </c>
      <c r="S289" s="9">
        <f t="shared" si="51"/>
        <v>600</v>
      </c>
      <c r="T289" s="9">
        <f t="shared" si="52"/>
        <v>2035</v>
      </c>
      <c r="U289" s="167">
        <f t="shared" si="53"/>
        <v>239.16666666666666</v>
      </c>
    </row>
    <row r="290" spans="1:21" x14ac:dyDescent="0.2">
      <c r="A290" s="55" t="s">
        <v>243</v>
      </c>
      <c r="B290" s="7">
        <v>0</v>
      </c>
      <c r="C290" s="9">
        <v>0</v>
      </c>
      <c r="D290" s="9">
        <v>0</v>
      </c>
      <c r="E290" s="8">
        <v>0</v>
      </c>
      <c r="F290" s="156" t="s">
        <v>352</v>
      </c>
      <c r="G290" s="7">
        <v>1</v>
      </c>
      <c r="H290" s="9">
        <v>0</v>
      </c>
      <c r="I290" s="9">
        <v>2</v>
      </c>
      <c r="J290" s="8">
        <v>2</v>
      </c>
      <c r="K290" s="156">
        <f t="shared" si="47"/>
        <v>0</v>
      </c>
      <c r="L290" s="9">
        <v>0</v>
      </c>
      <c r="M290" s="9">
        <v>0</v>
      </c>
      <c r="N290" s="9">
        <v>0</v>
      </c>
      <c r="O290" s="8">
        <v>0</v>
      </c>
      <c r="P290" s="156" t="s">
        <v>352</v>
      </c>
      <c r="Q290" s="9">
        <f t="shared" si="49"/>
        <v>1</v>
      </c>
      <c r="R290" s="9">
        <f t="shared" si="50"/>
        <v>0</v>
      </c>
      <c r="S290" s="9">
        <f t="shared" si="51"/>
        <v>2</v>
      </c>
      <c r="T290" s="9">
        <f t="shared" si="52"/>
        <v>2</v>
      </c>
      <c r="U290" s="167">
        <f t="shared" si="53"/>
        <v>0</v>
      </c>
    </row>
    <row r="291" spans="1:21" x14ac:dyDescent="0.2">
      <c r="A291" s="55" t="s">
        <v>244</v>
      </c>
      <c r="B291" s="7">
        <v>27070</v>
      </c>
      <c r="C291" s="9">
        <v>29857</v>
      </c>
      <c r="D291" s="9">
        <v>171309</v>
      </c>
      <c r="E291" s="8">
        <v>184493</v>
      </c>
      <c r="F291" s="156">
        <f t="shared" si="46"/>
        <v>7.6960346508356245</v>
      </c>
      <c r="G291" s="7">
        <v>14161</v>
      </c>
      <c r="H291" s="9">
        <v>19790</v>
      </c>
      <c r="I291" s="9">
        <v>115647</v>
      </c>
      <c r="J291" s="8">
        <v>97432</v>
      </c>
      <c r="K291" s="156">
        <f t="shared" si="47"/>
        <v>-15.750516658452012</v>
      </c>
      <c r="L291" s="9">
        <v>9811</v>
      </c>
      <c r="M291" s="9">
        <v>11617</v>
      </c>
      <c r="N291" s="9">
        <v>57083</v>
      </c>
      <c r="O291" s="8">
        <v>97563</v>
      </c>
      <c r="P291" s="156">
        <f t="shared" si="48"/>
        <v>70.914282711139919</v>
      </c>
      <c r="Q291" s="9">
        <f t="shared" si="49"/>
        <v>23972</v>
      </c>
      <c r="R291" s="9">
        <f t="shared" si="50"/>
        <v>31407</v>
      </c>
      <c r="S291" s="9">
        <f t="shared" si="51"/>
        <v>172730</v>
      </c>
      <c r="T291" s="9">
        <f t="shared" si="52"/>
        <v>194995</v>
      </c>
      <c r="U291" s="167">
        <f t="shared" si="53"/>
        <v>12.89005963063741</v>
      </c>
    </row>
    <row r="292" spans="1:21" x14ac:dyDescent="0.2">
      <c r="A292" s="54" t="s">
        <v>245</v>
      </c>
      <c r="B292" s="58">
        <v>95445</v>
      </c>
      <c r="C292" s="59">
        <v>86901</v>
      </c>
      <c r="D292" s="59">
        <v>672278</v>
      </c>
      <c r="E292" s="60">
        <v>685878</v>
      </c>
      <c r="F292" s="157">
        <f t="shared" si="46"/>
        <v>2.0229726392950536</v>
      </c>
      <c r="G292" s="58">
        <v>34120</v>
      </c>
      <c r="H292" s="59">
        <v>46959</v>
      </c>
      <c r="I292" s="59">
        <v>386752</v>
      </c>
      <c r="J292" s="60">
        <v>273059</v>
      </c>
      <c r="K292" s="157">
        <f t="shared" si="47"/>
        <v>-29.396874482872747</v>
      </c>
      <c r="L292" s="59">
        <v>54073</v>
      </c>
      <c r="M292" s="59">
        <v>43085</v>
      </c>
      <c r="N292" s="59">
        <v>292068</v>
      </c>
      <c r="O292" s="60">
        <v>429275</v>
      </c>
      <c r="P292" s="157">
        <f t="shared" si="48"/>
        <v>46.977758604160677</v>
      </c>
      <c r="Q292" s="59">
        <f t="shared" si="49"/>
        <v>88193</v>
      </c>
      <c r="R292" s="59">
        <f t="shared" si="50"/>
        <v>90044</v>
      </c>
      <c r="S292" s="59">
        <f t="shared" si="51"/>
        <v>678820</v>
      </c>
      <c r="T292" s="59">
        <f t="shared" si="52"/>
        <v>702334</v>
      </c>
      <c r="U292" s="168">
        <f t="shared" si="53"/>
        <v>3.4639521522642234</v>
      </c>
    </row>
    <row r="293" spans="1:21" x14ac:dyDescent="0.2">
      <c r="A293" s="54" t="s">
        <v>246</v>
      </c>
      <c r="B293" s="61"/>
      <c r="C293" s="62"/>
      <c r="D293" s="62"/>
      <c r="E293" s="63"/>
      <c r="F293" s="158"/>
      <c r="G293" s="61"/>
      <c r="H293" s="62"/>
      <c r="I293" s="62"/>
      <c r="J293" s="63"/>
      <c r="K293" s="158"/>
      <c r="L293" s="62"/>
      <c r="M293" s="62"/>
      <c r="N293" s="62"/>
      <c r="O293" s="63"/>
      <c r="P293" s="158"/>
      <c r="Q293" s="62"/>
      <c r="R293" s="62"/>
      <c r="S293" s="62"/>
      <c r="T293" s="62"/>
      <c r="U293" s="169"/>
    </row>
    <row r="294" spans="1:21" x14ac:dyDescent="0.2">
      <c r="A294" s="55" t="s">
        <v>247</v>
      </c>
      <c r="B294" s="7">
        <v>32394</v>
      </c>
      <c r="C294" s="9">
        <v>22013</v>
      </c>
      <c r="D294" s="9">
        <v>209758</v>
      </c>
      <c r="E294" s="8">
        <v>208726</v>
      </c>
      <c r="F294" s="156">
        <f t="shared" si="46"/>
        <v>-0.49199553771489052</v>
      </c>
      <c r="G294" s="7">
        <v>11514</v>
      </c>
      <c r="H294" s="9">
        <v>10774</v>
      </c>
      <c r="I294" s="9">
        <v>106586</v>
      </c>
      <c r="J294" s="8">
        <v>75465</v>
      </c>
      <c r="K294" s="156">
        <f t="shared" si="47"/>
        <v>-29.198018501491752</v>
      </c>
      <c r="L294" s="9">
        <v>18787</v>
      </c>
      <c r="M294" s="9">
        <v>15023</v>
      </c>
      <c r="N294" s="9">
        <v>103462</v>
      </c>
      <c r="O294" s="8">
        <v>151932</v>
      </c>
      <c r="P294" s="156">
        <f t="shared" si="48"/>
        <v>46.848118149658816</v>
      </c>
      <c r="Q294" s="9">
        <f t="shared" si="49"/>
        <v>30301</v>
      </c>
      <c r="R294" s="9">
        <f t="shared" si="50"/>
        <v>25797</v>
      </c>
      <c r="S294" s="9">
        <f t="shared" si="51"/>
        <v>210048</v>
      </c>
      <c r="T294" s="9">
        <f t="shared" si="52"/>
        <v>227397</v>
      </c>
      <c r="U294" s="167">
        <f t="shared" si="53"/>
        <v>8.2595406764168189</v>
      </c>
    </row>
    <row r="295" spans="1:21" x14ac:dyDescent="0.2">
      <c r="A295" s="55" t="s">
        <v>248</v>
      </c>
      <c r="B295" s="7">
        <v>4280</v>
      </c>
      <c r="C295" s="9">
        <v>3515</v>
      </c>
      <c r="D295" s="9">
        <v>61563</v>
      </c>
      <c r="E295" s="8">
        <v>58596</v>
      </c>
      <c r="F295" s="156">
        <f t="shared" si="46"/>
        <v>-4.8194532430193462</v>
      </c>
      <c r="G295" s="7">
        <v>4283</v>
      </c>
      <c r="H295" s="9">
        <v>4397</v>
      </c>
      <c r="I295" s="9">
        <v>44254</v>
      </c>
      <c r="J295" s="8">
        <v>46873</v>
      </c>
      <c r="K295" s="156">
        <f t="shared" si="47"/>
        <v>5.9181090974827137</v>
      </c>
      <c r="L295" s="9">
        <v>1695</v>
      </c>
      <c r="M295" s="9">
        <v>291</v>
      </c>
      <c r="N295" s="9">
        <v>7892</v>
      </c>
      <c r="O295" s="8">
        <v>14024</v>
      </c>
      <c r="P295" s="156">
        <f t="shared" si="48"/>
        <v>77.698935631018756</v>
      </c>
      <c r="Q295" s="9">
        <f t="shared" si="49"/>
        <v>5978</v>
      </c>
      <c r="R295" s="9">
        <f t="shared" si="50"/>
        <v>4688</v>
      </c>
      <c r="S295" s="9">
        <f t="shared" si="51"/>
        <v>52146</v>
      </c>
      <c r="T295" s="9">
        <f t="shared" si="52"/>
        <v>60897</v>
      </c>
      <c r="U295" s="167">
        <f t="shared" si="53"/>
        <v>16.781728224600162</v>
      </c>
    </row>
    <row r="296" spans="1:21" x14ac:dyDescent="0.2">
      <c r="A296" s="55" t="s">
        <v>249</v>
      </c>
      <c r="B296" s="7">
        <v>17652</v>
      </c>
      <c r="C296" s="9">
        <v>23537</v>
      </c>
      <c r="D296" s="9">
        <v>233384</v>
      </c>
      <c r="E296" s="8">
        <v>164075</v>
      </c>
      <c r="F296" s="156">
        <f t="shared" si="46"/>
        <v>-29.697408562712095</v>
      </c>
      <c r="G296" s="7">
        <v>15651</v>
      </c>
      <c r="H296" s="9">
        <v>20240</v>
      </c>
      <c r="I296" s="9">
        <v>202908</v>
      </c>
      <c r="J296" s="8">
        <v>112721</v>
      </c>
      <c r="K296" s="156">
        <f t="shared" si="47"/>
        <v>-44.447237171526012</v>
      </c>
      <c r="L296" s="9">
        <v>3672</v>
      </c>
      <c r="M296" s="9">
        <v>2737</v>
      </c>
      <c r="N296" s="9">
        <v>32580</v>
      </c>
      <c r="O296" s="8">
        <v>55808</v>
      </c>
      <c r="P296" s="156">
        <f t="shared" si="48"/>
        <v>71.295273173726216</v>
      </c>
      <c r="Q296" s="9">
        <f t="shared" si="49"/>
        <v>19323</v>
      </c>
      <c r="R296" s="9">
        <f t="shared" si="50"/>
        <v>22977</v>
      </c>
      <c r="S296" s="9">
        <f t="shared" si="51"/>
        <v>235488</v>
      </c>
      <c r="T296" s="9">
        <f t="shared" si="52"/>
        <v>168529</v>
      </c>
      <c r="U296" s="167">
        <f t="shared" si="53"/>
        <v>-28.434145264302213</v>
      </c>
    </row>
    <row r="297" spans="1:21" x14ac:dyDescent="0.2">
      <c r="A297" s="55" t="s">
        <v>250</v>
      </c>
      <c r="B297" s="7">
        <v>12086</v>
      </c>
      <c r="C297" s="9">
        <v>9538</v>
      </c>
      <c r="D297" s="9">
        <v>70762</v>
      </c>
      <c r="E297" s="8">
        <v>110947</v>
      </c>
      <c r="F297" s="156">
        <f t="shared" si="46"/>
        <v>56.788954523614365</v>
      </c>
      <c r="G297" s="7">
        <v>9847</v>
      </c>
      <c r="H297" s="9">
        <v>10708</v>
      </c>
      <c r="I297" s="9">
        <v>67233</v>
      </c>
      <c r="J297" s="8">
        <v>100171</v>
      </c>
      <c r="K297" s="156">
        <f t="shared" si="47"/>
        <v>48.990822958963605</v>
      </c>
      <c r="L297" s="9">
        <v>966</v>
      </c>
      <c r="M297" s="9">
        <v>815</v>
      </c>
      <c r="N297" s="9">
        <v>4089</v>
      </c>
      <c r="O297" s="8">
        <v>8593</v>
      </c>
      <c r="P297" s="156">
        <f t="shared" si="48"/>
        <v>110.14918072878454</v>
      </c>
      <c r="Q297" s="9">
        <f t="shared" si="49"/>
        <v>10813</v>
      </c>
      <c r="R297" s="9">
        <f t="shared" si="50"/>
        <v>11523</v>
      </c>
      <c r="S297" s="9">
        <f t="shared" si="51"/>
        <v>71322</v>
      </c>
      <c r="T297" s="9">
        <f t="shared" si="52"/>
        <v>108764</v>
      </c>
      <c r="U297" s="167">
        <f t="shared" si="53"/>
        <v>52.497125711561651</v>
      </c>
    </row>
    <row r="298" spans="1:21" x14ac:dyDescent="0.2">
      <c r="A298" s="55" t="s">
        <v>251</v>
      </c>
      <c r="B298" s="7">
        <v>4831</v>
      </c>
      <c r="C298" s="9">
        <v>9371</v>
      </c>
      <c r="D298" s="9">
        <v>41846</v>
      </c>
      <c r="E298" s="8">
        <v>67171</v>
      </c>
      <c r="F298" s="156">
        <f t="shared" si="46"/>
        <v>60.519523968838115</v>
      </c>
      <c r="G298" s="7">
        <v>1712</v>
      </c>
      <c r="H298" s="9">
        <v>1213</v>
      </c>
      <c r="I298" s="9">
        <v>16978</v>
      </c>
      <c r="J298" s="8">
        <v>15110</v>
      </c>
      <c r="K298" s="156">
        <f t="shared" si="47"/>
        <v>-11.002473789610082</v>
      </c>
      <c r="L298" s="9">
        <v>3422</v>
      </c>
      <c r="M298" s="9">
        <v>10840</v>
      </c>
      <c r="N298" s="9">
        <v>23431</v>
      </c>
      <c r="O298" s="8">
        <v>54296</v>
      </c>
      <c r="P298" s="156">
        <f t="shared" si="48"/>
        <v>131.72719900985874</v>
      </c>
      <c r="Q298" s="9">
        <f t="shared" si="49"/>
        <v>5134</v>
      </c>
      <c r="R298" s="9">
        <f t="shared" si="50"/>
        <v>12053</v>
      </c>
      <c r="S298" s="9">
        <f t="shared" si="51"/>
        <v>40409</v>
      </c>
      <c r="T298" s="9">
        <f t="shared" si="52"/>
        <v>69406</v>
      </c>
      <c r="U298" s="167">
        <f t="shared" si="53"/>
        <v>71.758766611398457</v>
      </c>
    </row>
    <row r="299" spans="1:21" x14ac:dyDescent="0.2">
      <c r="A299" s="55" t="s">
        <v>252</v>
      </c>
      <c r="B299" s="7">
        <v>45187</v>
      </c>
      <c r="C299" s="9">
        <v>35840</v>
      </c>
      <c r="D299" s="9">
        <v>301620</v>
      </c>
      <c r="E299" s="8">
        <v>373566</v>
      </c>
      <c r="F299" s="156">
        <f t="shared" si="46"/>
        <v>23.853192759100857</v>
      </c>
      <c r="G299" s="7">
        <v>26535</v>
      </c>
      <c r="H299" s="9">
        <v>23533</v>
      </c>
      <c r="I299" s="9">
        <v>232291</v>
      </c>
      <c r="J299" s="8">
        <v>255828</v>
      </c>
      <c r="K299" s="156">
        <f t="shared" si="47"/>
        <v>10.132549259334198</v>
      </c>
      <c r="L299" s="9">
        <v>13051</v>
      </c>
      <c r="M299" s="9">
        <v>9253</v>
      </c>
      <c r="N299" s="9">
        <v>64617</v>
      </c>
      <c r="O299" s="8">
        <v>127868</v>
      </c>
      <c r="P299" s="156">
        <f t="shared" si="48"/>
        <v>97.88600523082161</v>
      </c>
      <c r="Q299" s="9">
        <f t="shared" si="49"/>
        <v>39586</v>
      </c>
      <c r="R299" s="9">
        <f t="shared" si="50"/>
        <v>32786</v>
      </c>
      <c r="S299" s="9">
        <f t="shared" si="51"/>
        <v>296908</v>
      </c>
      <c r="T299" s="9">
        <f t="shared" si="52"/>
        <v>383696</v>
      </c>
      <c r="U299" s="167">
        <f t="shared" si="53"/>
        <v>29.230603419240975</v>
      </c>
    </row>
    <row r="300" spans="1:21" x14ac:dyDescent="0.2">
      <c r="A300" s="54" t="s">
        <v>253</v>
      </c>
      <c r="B300" s="58">
        <v>116430</v>
      </c>
      <c r="C300" s="59">
        <v>103814</v>
      </c>
      <c r="D300" s="59">
        <v>918933</v>
      </c>
      <c r="E300" s="60">
        <v>983081</v>
      </c>
      <c r="F300" s="157">
        <f t="shared" si="46"/>
        <v>6.980704795670631</v>
      </c>
      <c r="G300" s="58">
        <v>69542</v>
      </c>
      <c r="H300" s="59">
        <v>70865</v>
      </c>
      <c r="I300" s="59">
        <v>670250</v>
      </c>
      <c r="J300" s="60">
        <v>606168</v>
      </c>
      <c r="K300" s="157">
        <f t="shared" si="47"/>
        <v>-9.5609101081685939</v>
      </c>
      <c r="L300" s="59">
        <v>41593</v>
      </c>
      <c r="M300" s="59">
        <v>38959</v>
      </c>
      <c r="N300" s="59">
        <v>236071</v>
      </c>
      <c r="O300" s="60">
        <v>412521</v>
      </c>
      <c r="P300" s="157">
        <f t="shared" si="48"/>
        <v>74.744462471036258</v>
      </c>
      <c r="Q300" s="59">
        <f t="shared" si="49"/>
        <v>111135</v>
      </c>
      <c r="R300" s="59">
        <f t="shared" si="50"/>
        <v>109824</v>
      </c>
      <c r="S300" s="59">
        <f t="shared" si="51"/>
        <v>906321</v>
      </c>
      <c r="T300" s="59">
        <f t="shared" si="52"/>
        <v>1018689</v>
      </c>
      <c r="U300" s="168">
        <f t="shared" si="53"/>
        <v>12.398256246958859</v>
      </c>
    </row>
    <row r="301" spans="1:21" x14ac:dyDescent="0.2">
      <c r="A301" s="54" t="s">
        <v>254</v>
      </c>
      <c r="B301" s="61"/>
      <c r="C301" s="62"/>
      <c r="D301" s="62"/>
      <c r="E301" s="63"/>
      <c r="F301" s="158"/>
      <c r="G301" s="61"/>
      <c r="H301" s="62"/>
      <c r="I301" s="62"/>
      <c r="J301" s="63"/>
      <c r="K301" s="158"/>
      <c r="L301" s="62"/>
      <c r="M301" s="62"/>
      <c r="N301" s="62"/>
      <c r="O301" s="63"/>
      <c r="P301" s="158"/>
      <c r="Q301" s="62"/>
      <c r="R301" s="62"/>
      <c r="S301" s="62"/>
      <c r="T301" s="62"/>
      <c r="U301" s="169"/>
    </row>
    <row r="302" spans="1:21" x14ac:dyDescent="0.2">
      <c r="A302" s="55" t="s">
        <v>255</v>
      </c>
      <c r="B302" s="7">
        <v>14540</v>
      </c>
      <c r="C302" s="9">
        <v>13459</v>
      </c>
      <c r="D302" s="9">
        <v>90942</v>
      </c>
      <c r="E302" s="8">
        <v>95305</v>
      </c>
      <c r="F302" s="156">
        <f t="shared" si="46"/>
        <v>4.7975632820918834</v>
      </c>
      <c r="G302" s="7">
        <v>6576</v>
      </c>
      <c r="H302" s="9">
        <v>6199</v>
      </c>
      <c r="I302" s="9">
        <v>65142</v>
      </c>
      <c r="J302" s="8">
        <v>49234</v>
      </c>
      <c r="K302" s="156">
        <f t="shared" si="47"/>
        <v>-24.42049676092229</v>
      </c>
      <c r="L302" s="9">
        <v>6244</v>
      </c>
      <c r="M302" s="9">
        <v>6435</v>
      </c>
      <c r="N302" s="9">
        <v>24454</v>
      </c>
      <c r="O302" s="8">
        <v>38629</v>
      </c>
      <c r="P302" s="156">
        <f t="shared" si="48"/>
        <v>57.965976936288541</v>
      </c>
      <c r="Q302" s="9">
        <f t="shared" si="49"/>
        <v>12820</v>
      </c>
      <c r="R302" s="9">
        <f t="shared" si="50"/>
        <v>12634</v>
      </c>
      <c r="S302" s="9">
        <f t="shared" si="51"/>
        <v>89596</v>
      </c>
      <c r="T302" s="9">
        <f t="shared" si="52"/>
        <v>87863</v>
      </c>
      <c r="U302" s="167">
        <f t="shared" si="53"/>
        <v>-1.934238135631055</v>
      </c>
    </row>
    <row r="303" spans="1:21" x14ac:dyDescent="0.2">
      <c r="A303" s="55" t="s">
        <v>256</v>
      </c>
      <c r="B303" s="7">
        <v>0</v>
      </c>
      <c r="C303" s="9">
        <v>0</v>
      </c>
      <c r="D303" s="9">
        <v>0</v>
      </c>
      <c r="E303" s="8">
        <v>0</v>
      </c>
      <c r="F303" s="156" t="s">
        <v>352</v>
      </c>
      <c r="G303" s="7">
        <v>0</v>
      </c>
      <c r="H303" s="9">
        <v>0</v>
      </c>
      <c r="I303" s="9">
        <v>0</v>
      </c>
      <c r="J303" s="8">
        <v>0</v>
      </c>
      <c r="K303" s="156" t="s">
        <v>352</v>
      </c>
      <c r="L303" s="9">
        <v>0</v>
      </c>
      <c r="M303" s="9">
        <v>0</v>
      </c>
      <c r="N303" s="9">
        <v>8</v>
      </c>
      <c r="O303" s="8">
        <v>0</v>
      </c>
      <c r="P303" s="156">
        <f t="shared" si="48"/>
        <v>-100</v>
      </c>
      <c r="Q303" s="9">
        <f t="shared" si="49"/>
        <v>0</v>
      </c>
      <c r="R303" s="9">
        <f t="shared" si="50"/>
        <v>0</v>
      </c>
      <c r="S303" s="9">
        <f t="shared" si="51"/>
        <v>8</v>
      </c>
      <c r="T303" s="9">
        <f t="shared" si="52"/>
        <v>0</v>
      </c>
      <c r="U303" s="167">
        <f t="shared" si="53"/>
        <v>-100</v>
      </c>
    </row>
    <row r="304" spans="1:21" x14ac:dyDescent="0.2">
      <c r="A304" s="55" t="s">
        <v>257</v>
      </c>
      <c r="B304" s="7">
        <v>0</v>
      </c>
      <c r="C304" s="9">
        <v>0</v>
      </c>
      <c r="D304" s="9">
        <v>60</v>
      </c>
      <c r="E304" s="8">
        <v>120</v>
      </c>
      <c r="F304" s="156">
        <f t="shared" si="46"/>
        <v>100</v>
      </c>
      <c r="G304" s="7">
        <v>0</v>
      </c>
      <c r="H304" s="9">
        <v>0</v>
      </c>
      <c r="I304" s="9">
        <v>0</v>
      </c>
      <c r="J304" s="8">
        <v>0</v>
      </c>
      <c r="K304" s="156" t="s">
        <v>352</v>
      </c>
      <c r="L304" s="9">
        <v>0</v>
      </c>
      <c r="M304" s="9">
        <v>0</v>
      </c>
      <c r="N304" s="9">
        <v>60</v>
      </c>
      <c r="O304" s="8">
        <v>180</v>
      </c>
      <c r="P304" s="156">
        <f t="shared" si="48"/>
        <v>200</v>
      </c>
      <c r="Q304" s="9">
        <f t="shared" si="49"/>
        <v>0</v>
      </c>
      <c r="R304" s="9">
        <f t="shared" si="50"/>
        <v>0</v>
      </c>
      <c r="S304" s="9">
        <f t="shared" si="51"/>
        <v>60</v>
      </c>
      <c r="T304" s="9">
        <f t="shared" si="52"/>
        <v>180</v>
      </c>
      <c r="U304" s="167">
        <f t="shared" si="53"/>
        <v>200</v>
      </c>
    </row>
    <row r="305" spans="1:21" x14ac:dyDescent="0.2">
      <c r="A305" s="55" t="s">
        <v>258</v>
      </c>
      <c r="B305" s="7">
        <v>0</v>
      </c>
      <c r="C305" s="9">
        <v>0</v>
      </c>
      <c r="D305" s="9">
        <v>0</v>
      </c>
      <c r="E305" s="8">
        <v>0</v>
      </c>
      <c r="F305" s="156" t="s">
        <v>352</v>
      </c>
      <c r="G305" s="7">
        <v>0</v>
      </c>
      <c r="H305" s="9">
        <v>0</v>
      </c>
      <c r="I305" s="9">
        <v>3</v>
      </c>
      <c r="J305" s="8">
        <v>5</v>
      </c>
      <c r="K305" s="156">
        <f t="shared" si="47"/>
        <v>66.666666666666657</v>
      </c>
      <c r="L305" s="9">
        <v>0</v>
      </c>
      <c r="M305" s="9">
        <v>0</v>
      </c>
      <c r="N305" s="9">
        <v>0</v>
      </c>
      <c r="O305" s="8">
        <v>0</v>
      </c>
      <c r="P305" s="156" t="s">
        <v>352</v>
      </c>
      <c r="Q305" s="9">
        <f t="shared" si="49"/>
        <v>0</v>
      </c>
      <c r="R305" s="9">
        <f t="shared" si="50"/>
        <v>0</v>
      </c>
      <c r="S305" s="9">
        <f t="shared" si="51"/>
        <v>3</v>
      </c>
      <c r="T305" s="9">
        <f t="shared" si="52"/>
        <v>5</v>
      </c>
      <c r="U305" s="167">
        <f t="shared" si="53"/>
        <v>66.666666666666657</v>
      </c>
    </row>
    <row r="306" spans="1:21" x14ac:dyDescent="0.2">
      <c r="A306" s="55" t="s">
        <v>259</v>
      </c>
      <c r="B306" s="7">
        <v>1895</v>
      </c>
      <c r="C306" s="9">
        <v>1044</v>
      </c>
      <c r="D306" s="9">
        <v>14036</v>
      </c>
      <c r="E306" s="8">
        <v>15343</v>
      </c>
      <c r="F306" s="156">
        <f t="shared" si="46"/>
        <v>9.3117697349672284</v>
      </c>
      <c r="G306" s="7">
        <v>346</v>
      </c>
      <c r="H306" s="9">
        <v>2</v>
      </c>
      <c r="I306" s="9">
        <v>4238</v>
      </c>
      <c r="J306" s="8">
        <v>5103</v>
      </c>
      <c r="K306" s="156">
        <f t="shared" si="47"/>
        <v>20.410571024067956</v>
      </c>
      <c r="L306" s="9">
        <v>2708</v>
      </c>
      <c r="M306" s="9">
        <v>1518</v>
      </c>
      <c r="N306" s="9">
        <v>9134</v>
      </c>
      <c r="O306" s="8">
        <v>14123</v>
      </c>
      <c r="P306" s="156">
        <f t="shared" si="48"/>
        <v>54.620100722574996</v>
      </c>
      <c r="Q306" s="9">
        <f t="shared" si="49"/>
        <v>3054</v>
      </c>
      <c r="R306" s="9">
        <f t="shared" si="50"/>
        <v>1520</v>
      </c>
      <c r="S306" s="9">
        <f t="shared" si="51"/>
        <v>13372</v>
      </c>
      <c r="T306" s="9">
        <f t="shared" si="52"/>
        <v>19226</v>
      </c>
      <c r="U306" s="167">
        <f t="shared" si="53"/>
        <v>43.778043673347291</v>
      </c>
    </row>
    <row r="307" spans="1:21" x14ac:dyDescent="0.2">
      <c r="A307" s="55" t="s">
        <v>260</v>
      </c>
      <c r="B307" s="7">
        <v>1230</v>
      </c>
      <c r="C307" s="9">
        <v>2071</v>
      </c>
      <c r="D307" s="9">
        <v>10391</v>
      </c>
      <c r="E307" s="8">
        <v>15200</v>
      </c>
      <c r="F307" s="156">
        <f t="shared" si="46"/>
        <v>46.280434991819845</v>
      </c>
      <c r="G307" s="7">
        <v>224</v>
      </c>
      <c r="H307" s="9">
        <v>198</v>
      </c>
      <c r="I307" s="9">
        <v>2510</v>
      </c>
      <c r="J307" s="8">
        <v>1837</v>
      </c>
      <c r="K307" s="156">
        <f t="shared" si="47"/>
        <v>-26.812749003984067</v>
      </c>
      <c r="L307" s="9">
        <v>1046</v>
      </c>
      <c r="M307" s="9">
        <v>3148</v>
      </c>
      <c r="N307" s="9">
        <v>6384</v>
      </c>
      <c r="O307" s="8">
        <v>13285</v>
      </c>
      <c r="P307" s="156">
        <f t="shared" si="48"/>
        <v>108.09837092731829</v>
      </c>
      <c r="Q307" s="9">
        <f t="shared" si="49"/>
        <v>1270</v>
      </c>
      <c r="R307" s="9">
        <f t="shared" si="50"/>
        <v>3346</v>
      </c>
      <c r="S307" s="9">
        <f t="shared" si="51"/>
        <v>8894</v>
      </c>
      <c r="T307" s="9">
        <f t="shared" si="52"/>
        <v>15122</v>
      </c>
      <c r="U307" s="167">
        <f t="shared" si="53"/>
        <v>70.024735776928267</v>
      </c>
    </row>
    <row r="308" spans="1:21" x14ac:dyDescent="0.2">
      <c r="A308" s="54" t="s">
        <v>261</v>
      </c>
      <c r="B308" s="58">
        <v>17665</v>
      </c>
      <c r="C308" s="59">
        <v>16574</v>
      </c>
      <c r="D308" s="59">
        <v>115429</v>
      </c>
      <c r="E308" s="60">
        <v>125968</v>
      </c>
      <c r="F308" s="157">
        <f t="shared" si="46"/>
        <v>9.1302878825944962</v>
      </c>
      <c r="G308" s="58">
        <v>7146</v>
      </c>
      <c r="H308" s="59">
        <v>6399</v>
      </c>
      <c r="I308" s="59">
        <v>71893</v>
      </c>
      <c r="J308" s="60">
        <v>56179</v>
      </c>
      <c r="K308" s="157">
        <f t="shared" si="47"/>
        <v>-21.857482647823851</v>
      </c>
      <c r="L308" s="59">
        <v>9998</v>
      </c>
      <c r="M308" s="59">
        <v>11101</v>
      </c>
      <c r="N308" s="59">
        <v>40040</v>
      </c>
      <c r="O308" s="60">
        <v>66217</v>
      </c>
      <c r="P308" s="157">
        <f t="shared" si="48"/>
        <v>65.377122877122872</v>
      </c>
      <c r="Q308" s="59">
        <f t="shared" si="49"/>
        <v>17144</v>
      </c>
      <c r="R308" s="59">
        <f t="shared" si="50"/>
        <v>17500</v>
      </c>
      <c r="S308" s="59">
        <f t="shared" si="51"/>
        <v>111933</v>
      </c>
      <c r="T308" s="59">
        <f t="shared" si="52"/>
        <v>122396</v>
      </c>
      <c r="U308" s="168">
        <f t="shared" si="53"/>
        <v>9.3475561273261683</v>
      </c>
    </row>
    <row r="309" spans="1:21" x14ac:dyDescent="0.2">
      <c r="A309" s="54" t="s">
        <v>262</v>
      </c>
      <c r="B309" s="61"/>
      <c r="C309" s="62"/>
      <c r="D309" s="62"/>
      <c r="E309" s="63"/>
      <c r="F309" s="158"/>
      <c r="G309" s="61"/>
      <c r="H309" s="62"/>
      <c r="I309" s="62"/>
      <c r="J309" s="63"/>
      <c r="K309" s="158"/>
      <c r="L309" s="62"/>
      <c r="M309" s="62"/>
      <c r="N309" s="62"/>
      <c r="O309" s="63"/>
      <c r="P309" s="158"/>
      <c r="Q309" s="62"/>
      <c r="R309" s="62"/>
      <c r="S309" s="62"/>
      <c r="T309" s="62"/>
      <c r="U309" s="169"/>
    </row>
    <row r="310" spans="1:21" x14ac:dyDescent="0.2">
      <c r="A310" s="55" t="s">
        <v>263</v>
      </c>
      <c r="B310" s="7">
        <v>1729</v>
      </c>
      <c r="C310" s="9">
        <v>1948</v>
      </c>
      <c r="D310" s="9">
        <v>7767</v>
      </c>
      <c r="E310" s="8">
        <v>28888</v>
      </c>
      <c r="F310" s="156">
        <f t="shared" si="46"/>
        <v>271.93253508433111</v>
      </c>
      <c r="G310" s="7">
        <v>1564</v>
      </c>
      <c r="H310" s="9">
        <v>1374</v>
      </c>
      <c r="I310" s="9">
        <v>6921</v>
      </c>
      <c r="J310" s="8">
        <v>22436</v>
      </c>
      <c r="K310" s="156">
        <f t="shared" si="47"/>
        <v>224.1728073977749</v>
      </c>
      <c r="L310" s="9">
        <v>510</v>
      </c>
      <c r="M310" s="9">
        <v>738</v>
      </c>
      <c r="N310" s="9">
        <v>632</v>
      </c>
      <c r="O310" s="8">
        <v>7309</v>
      </c>
      <c r="P310" s="156">
        <f t="shared" si="48"/>
        <v>1056.4873417721519</v>
      </c>
      <c r="Q310" s="9">
        <f t="shared" si="49"/>
        <v>2074</v>
      </c>
      <c r="R310" s="9">
        <f t="shared" si="50"/>
        <v>2112</v>
      </c>
      <c r="S310" s="9">
        <f t="shared" si="51"/>
        <v>7553</v>
      </c>
      <c r="T310" s="9">
        <f t="shared" si="52"/>
        <v>29745</v>
      </c>
      <c r="U310" s="167">
        <f t="shared" si="53"/>
        <v>293.81702634714679</v>
      </c>
    </row>
    <row r="311" spans="1:21" x14ac:dyDescent="0.2">
      <c r="A311" s="55" t="s">
        <v>264</v>
      </c>
      <c r="B311" s="7">
        <v>0</v>
      </c>
      <c r="C311" s="9">
        <v>87</v>
      </c>
      <c r="D311" s="9">
        <v>0</v>
      </c>
      <c r="E311" s="8">
        <v>1680</v>
      </c>
      <c r="F311" s="156" t="s">
        <v>352</v>
      </c>
      <c r="G311" s="7">
        <v>0</v>
      </c>
      <c r="H311" s="9">
        <v>174</v>
      </c>
      <c r="I311" s="9">
        <v>0</v>
      </c>
      <c r="J311" s="8">
        <v>1595</v>
      </c>
      <c r="K311" s="156" t="s">
        <v>352</v>
      </c>
      <c r="L311" s="9">
        <v>0</v>
      </c>
      <c r="M311" s="9">
        <v>0</v>
      </c>
      <c r="N311" s="9">
        <v>0</v>
      </c>
      <c r="O311" s="8">
        <v>0</v>
      </c>
      <c r="P311" s="156" t="s">
        <v>352</v>
      </c>
      <c r="Q311" s="9">
        <f t="shared" si="49"/>
        <v>0</v>
      </c>
      <c r="R311" s="9">
        <f t="shared" si="50"/>
        <v>174</v>
      </c>
      <c r="S311" s="9">
        <f t="shared" si="51"/>
        <v>0</v>
      </c>
      <c r="T311" s="9">
        <f t="shared" si="52"/>
        <v>1595</v>
      </c>
      <c r="U311" s="167" t="s">
        <v>352</v>
      </c>
    </row>
    <row r="312" spans="1:21" x14ac:dyDescent="0.2">
      <c r="A312" s="55" t="s">
        <v>265</v>
      </c>
      <c r="B312" s="7">
        <v>0</v>
      </c>
      <c r="C312" s="9">
        <v>0</v>
      </c>
      <c r="D312" s="9">
        <v>224</v>
      </c>
      <c r="E312" s="8">
        <v>0</v>
      </c>
      <c r="F312" s="156">
        <f t="shared" si="46"/>
        <v>-100</v>
      </c>
      <c r="G312" s="7">
        <v>20</v>
      </c>
      <c r="H312" s="9">
        <v>0</v>
      </c>
      <c r="I312" s="9">
        <v>199</v>
      </c>
      <c r="J312" s="8">
        <v>3</v>
      </c>
      <c r="K312" s="156">
        <f t="shared" si="47"/>
        <v>-98.492462311557787</v>
      </c>
      <c r="L312" s="9">
        <v>0</v>
      </c>
      <c r="M312" s="9">
        <v>0</v>
      </c>
      <c r="N312" s="9">
        <v>0</v>
      </c>
      <c r="O312" s="8">
        <v>0</v>
      </c>
      <c r="P312" s="156" t="s">
        <v>352</v>
      </c>
      <c r="Q312" s="9">
        <f t="shared" si="49"/>
        <v>20</v>
      </c>
      <c r="R312" s="9">
        <f t="shared" si="50"/>
        <v>0</v>
      </c>
      <c r="S312" s="9">
        <f t="shared" si="51"/>
        <v>199</v>
      </c>
      <c r="T312" s="9">
        <f t="shared" si="52"/>
        <v>3</v>
      </c>
      <c r="U312" s="167">
        <f t="shared" si="53"/>
        <v>-98.492462311557787</v>
      </c>
    </row>
    <row r="313" spans="1:21" x14ac:dyDescent="0.2">
      <c r="A313" s="55" t="s">
        <v>266</v>
      </c>
      <c r="B313" s="7">
        <v>71469</v>
      </c>
      <c r="C313" s="9">
        <v>57969</v>
      </c>
      <c r="D313" s="9">
        <v>373722</v>
      </c>
      <c r="E313" s="8">
        <v>341221</v>
      </c>
      <c r="F313" s="156">
        <f t="shared" si="46"/>
        <v>-8.6965712481470181</v>
      </c>
      <c r="G313" s="7">
        <v>63248</v>
      </c>
      <c r="H313" s="9">
        <v>58282</v>
      </c>
      <c r="I313" s="9">
        <v>367607</v>
      </c>
      <c r="J313" s="8">
        <v>325789</v>
      </c>
      <c r="K313" s="156">
        <f t="shared" si="47"/>
        <v>-11.375735500140095</v>
      </c>
      <c r="L313" s="9">
        <v>332</v>
      </c>
      <c r="M313" s="9">
        <v>4268</v>
      </c>
      <c r="N313" s="9">
        <v>3262</v>
      </c>
      <c r="O313" s="8">
        <v>25781</v>
      </c>
      <c r="P313" s="156">
        <f t="shared" si="48"/>
        <v>690.34334763948493</v>
      </c>
      <c r="Q313" s="9">
        <f t="shared" si="49"/>
        <v>63580</v>
      </c>
      <c r="R313" s="9">
        <f t="shared" si="50"/>
        <v>62550</v>
      </c>
      <c r="S313" s="9">
        <f t="shared" si="51"/>
        <v>370869</v>
      </c>
      <c r="T313" s="9">
        <f t="shared" si="52"/>
        <v>351570</v>
      </c>
      <c r="U313" s="167">
        <f t="shared" si="53"/>
        <v>-5.2037242260744359</v>
      </c>
    </row>
    <row r="314" spans="1:21" x14ac:dyDescent="0.2">
      <c r="A314" s="55" t="s">
        <v>267</v>
      </c>
      <c r="B314" s="7">
        <v>1903</v>
      </c>
      <c r="C314" s="9">
        <v>2436</v>
      </c>
      <c r="D314" s="9">
        <v>12473</v>
      </c>
      <c r="E314" s="8">
        <v>21874</v>
      </c>
      <c r="F314" s="156">
        <f t="shared" si="46"/>
        <v>75.370800930008812</v>
      </c>
      <c r="G314" s="7">
        <v>176</v>
      </c>
      <c r="H314" s="9">
        <v>339</v>
      </c>
      <c r="I314" s="9">
        <v>2365</v>
      </c>
      <c r="J314" s="8">
        <v>3293</v>
      </c>
      <c r="K314" s="156">
        <f t="shared" si="47"/>
        <v>39.238900634249475</v>
      </c>
      <c r="L314" s="9">
        <v>1267</v>
      </c>
      <c r="M314" s="9">
        <v>2898</v>
      </c>
      <c r="N314" s="9">
        <v>7560</v>
      </c>
      <c r="O314" s="8">
        <v>14190</v>
      </c>
      <c r="P314" s="156">
        <f t="shared" si="48"/>
        <v>87.698412698412696</v>
      </c>
      <c r="Q314" s="9">
        <f t="shared" si="49"/>
        <v>1443</v>
      </c>
      <c r="R314" s="9">
        <f t="shared" si="50"/>
        <v>3237</v>
      </c>
      <c r="S314" s="9">
        <f t="shared" si="51"/>
        <v>9925</v>
      </c>
      <c r="T314" s="9">
        <f t="shared" si="52"/>
        <v>17483</v>
      </c>
      <c r="U314" s="167">
        <f t="shared" si="53"/>
        <v>76.151133501259451</v>
      </c>
    </row>
    <row r="315" spans="1:21" x14ac:dyDescent="0.2">
      <c r="A315" s="54" t="s">
        <v>268</v>
      </c>
      <c r="B315" s="58">
        <v>75101</v>
      </c>
      <c r="C315" s="59">
        <v>62440</v>
      </c>
      <c r="D315" s="59">
        <v>394186</v>
      </c>
      <c r="E315" s="60">
        <v>393663</v>
      </c>
      <c r="F315" s="157">
        <f t="shared" si="46"/>
        <v>-0.13267848173197425</v>
      </c>
      <c r="G315" s="58">
        <v>65008</v>
      </c>
      <c r="H315" s="59">
        <v>60169</v>
      </c>
      <c r="I315" s="59">
        <v>377092</v>
      </c>
      <c r="J315" s="60">
        <v>353116</v>
      </c>
      <c r="K315" s="157">
        <f t="shared" si="47"/>
        <v>-6.3581301114847308</v>
      </c>
      <c r="L315" s="59">
        <v>2109</v>
      </c>
      <c r="M315" s="59">
        <v>7904</v>
      </c>
      <c r="N315" s="59">
        <v>11454</v>
      </c>
      <c r="O315" s="60">
        <v>47280</v>
      </c>
      <c r="P315" s="157">
        <f t="shared" si="48"/>
        <v>312.78156102671556</v>
      </c>
      <c r="Q315" s="59">
        <f t="shared" si="49"/>
        <v>67117</v>
      </c>
      <c r="R315" s="59">
        <f t="shared" si="50"/>
        <v>68073</v>
      </c>
      <c r="S315" s="59">
        <f t="shared" si="51"/>
        <v>388546</v>
      </c>
      <c r="T315" s="59">
        <f t="shared" si="52"/>
        <v>400396</v>
      </c>
      <c r="U315" s="168">
        <f t="shared" si="53"/>
        <v>3.0498319375312062</v>
      </c>
    </row>
    <row r="316" spans="1:21" x14ac:dyDescent="0.2">
      <c r="A316" s="54" t="s">
        <v>269</v>
      </c>
      <c r="B316" s="61"/>
      <c r="C316" s="62"/>
      <c r="D316" s="62"/>
      <c r="E316" s="63"/>
      <c r="F316" s="158"/>
      <c r="G316" s="61"/>
      <c r="H316" s="62"/>
      <c r="I316" s="62"/>
      <c r="J316" s="63"/>
      <c r="K316" s="158"/>
      <c r="L316" s="62"/>
      <c r="M316" s="62"/>
      <c r="N316" s="62"/>
      <c r="O316" s="63"/>
      <c r="P316" s="158"/>
      <c r="Q316" s="62"/>
      <c r="R316" s="62"/>
      <c r="S316" s="62"/>
      <c r="T316" s="62"/>
      <c r="U316" s="169"/>
    </row>
    <row r="317" spans="1:21" x14ac:dyDescent="0.2">
      <c r="A317" s="55" t="s">
        <v>270</v>
      </c>
      <c r="B317" s="7">
        <v>5408</v>
      </c>
      <c r="C317" s="9">
        <v>6379</v>
      </c>
      <c r="D317" s="9">
        <v>45380</v>
      </c>
      <c r="E317" s="8">
        <v>56323</v>
      </c>
      <c r="F317" s="156">
        <f t="shared" si="46"/>
        <v>24.114147201410312</v>
      </c>
      <c r="G317" s="7">
        <v>805</v>
      </c>
      <c r="H317" s="9">
        <v>747</v>
      </c>
      <c r="I317" s="9">
        <v>10675</v>
      </c>
      <c r="J317" s="8">
        <v>10243</v>
      </c>
      <c r="K317" s="156">
        <f t="shared" si="47"/>
        <v>-4.0468384074941453</v>
      </c>
      <c r="L317" s="9">
        <v>4597</v>
      </c>
      <c r="M317" s="9">
        <v>6505</v>
      </c>
      <c r="N317" s="9">
        <v>36700</v>
      </c>
      <c r="O317" s="8">
        <v>49897</v>
      </c>
      <c r="P317" s="156">
        <f t="shared" si="48"/>
        <v>35.959128065395099</v>
      </c>
      <c r="Q317" s="9">
        <f t="shared" si="49"/>
        <v>5402</v>
      </c>
      <c r="R317" s="9">
        <f t="shared" si="50"/>
        <v>7252</v>
      </c>
      <c r="S317" s="9">
        <f t="shared" si="51"/>
        <v>47375</v>
      </c>
      <c r="T317" s="9">
        <f t="shared" si="52"/>
        <v>60140</v>
      </c>
      <c r="U317" s="167">
        <f t="shared" si="53"/>
        <v>26.944591029023744</v>
      </c>
    </row>
    <row r="318" spans="1:21" x14ac:dyDescent="0.2">
      <c r="A318" s="55" t="s">
        <v>271</v>
      </c>
      <c r="B318" s="7">
        <v>0</v>
      </c>
      <c r="C318" s="9">
        <v>0</v>
      </c>
      <c r="D318" s="9">
        <v>0</v>
      </c>
      <c r="E318" s="8">
        <v>50</v>
      </c>
      <c r="F318" s="156" t="s">
        <v>352</v>
      </c>
      <c r="G318" s="7">
        <v>0</v>
      </c>
      <c r="H318" s="9">
        <v>1</v>
      </c>
      <c r="I318" s="9">
        <v>0</v>
      </c>
      <c r="J318" s="8">
        <v>55</v>
      </c>
      <c r="K318" s="156" t="s">
        <v>352</v>
      </c>
      <c r="L318" s="9">
        <v>0</v>
      </c>
      <c r="M318" s="9">
        <v>0</v>
      </c>
      <c r="N318" s="9">
        <v>0</v>
      </c>
      <c r="O318" s="8">
        <v>0</v>
      </c>
      <c r="P318" s="156" t="s">
        <v>352</v>
      </c>
      <c r="Q318" s="9">
        <f t="shared" si="49"/>
        <v>0</v>
      </c>
      <c r="R318" s="9">
        <f t="shared" si="50"/>
        <v>1</v>
      </c>
      <c r="S318" s="9">
        <f t="shared" si="51"/>
        <v>0</v>
      </c>
      <c r="T318" s="9">
        <f t="shared" si="52"/>
        <v>55</v>
      </c>
      <c r="U318" s="167" t="s">
        <v>352</v>
      </c>
    </row>
    <row r="319" spans="1:21" x14ac:dyDescent="0.2">
      <c r="A319" s="55" t="s">
        <v>272</v>
      </c>
      <c r="B319" s="7">
        <v>0</v>
      </c>
      <c r="C319" s="9">
        <v>0</v>
      </c>
      <c r="D319" s="9">
        <v>0</v>
      </c>
      <c r="E319" s="8">
        <v>0</v>
      </c>
      <c r="F319" s="156" t="s">
        <v>352</v>
      </c>
      <c r="G319" s="7">
        <v>0</v>
      </c>
      <c r="H319" s="9">
        <v>0</v>
      </c>
      <c r="I319" s="9">
        <v>0</v>
      </c>
      <c r="J319" s="8">
        <v>2</v>
      </c>
      <c r="K319" s="156" t="s">
        <v>352</v>
      </c>
      <c r="L319" s="9">
        <v>0</v>
      </c>
      <c r="M319" s="9">
        <v>0</v>
      </c>
      <c r="N319" s="9">
        <v>0</v>
      </c>
      <c r="O319" s="8">
        <v>0</v>
      </c>
      <c r="P319" s="156" t="s">
        <v>352</v>
      </c>
      <c r="Q319" s="9">
        <f t="shared" si="49"/>
        <v>0</v>
      </c>
      <c r="R319" s="9">
        <f t="shared" si="50"/>
        <v>0</v>
      </c>
      <c r="S319" s="9">
        <f t="shared" si="51"/>
        <v>0</v>
      </c>
      <c r="T319" s="9">
        <f t="shared" si="52"/>
        <v>2</v>
      </c>
      <c r="U319" s="167" t="s">
        <v>352</v>
      </c>
    </row>
    <row r="320" spans="1:21" x14ac:dyDescent="0.2">
      <c r="A320" s="55" t="s">
        <v>273</v>
      </c>
      <c r="B320" s="7">
        <v>2974</v>
      </c>
      <c r="C320" s="9">
        <v>7034</v>
      </c>
      <c r="D320" s="9">
        <v>18695</v>
      </c>
      <c r="E320" s="8">
        <v>40687</v>
      </c>
      <c r="F320" s="156">
        <f t="shared" si="46"/>
        <v>117.63573147900507</v>
      </c>
      <c r="G320" s="7">
        <v>941</v>
      </c>
      <c r="H320" s="9">
        <v>4611</v>
      </c>
      <c r="I320" s="9">
        <v>7970</v>
      </c>
      <c r="J320" s="8">
        <v>24744</v>
      </c>
      <c r="K320" s="156">
        <f t="shared" si="47"/>
        <v>210.46424090338772</v>
      </c>
      <c r="L320" s="9">
        <v>1978</v>
      </c>
      <c r="M320" s="9">
        <v>2487</v>
      </c>
      <c r="N320" s="9">
        <v>9966</v>
      </c>
      <c r="O320" s="8">
        <v>15383</v>
      </c>
      <c r="P320" s="156">
        <f t="shared" si="48"/>
        <v>54.354806341561314</v>
      </c>
      <c r="Q320" s="9">
        <f t="shared" si="49"/>
        <v>2919</v>
      </c>
      <c r="R320" s="9">
        <f t="shared" si="50"/>
        <v>7098</v>
      </c>
      <c r="S320" s="9">
        <f t="shared" si="51"/>
        <v>17936</v>
      </c>
      <c r="T320" s="9">
        <f t="shared" si="52"/>
        <v>40127</v>
      </c>
      <c r="U320" s="167">
        <f t="shared" si="53"/>
        <v>123.72323818019626</v>
      </c>
    </row>
    <row r="321" spans="1:21" x14ac:dyDescent="0.2">
      <c r="A321" s="54" t="s">
        <v>274</v>
      </c>
      <c r="B321" s="58">
        <v>8382</v>
      </c>
      <c r="C321" s="59">
        <v>13413</v>
      </c>
      <c r="D321" s="59">
        <v>64075</v>
      </c>
      <c r="E321" s="60">
        <v>97060</v>
      </c>
      <c r="F321" s="157">
        <f t="shared" si="46"/>
        <v>51.478735856418254</v>
      </c>
      <c r="G321" s="58">
        <v>1746</v>
      </c>
      <c r="H321" s="59">
        <v>5359</v>
      </c>
      <c r="I321" s="59">
        <v>18645</v>
      </c>
      <c r="J321" s="60">
        <v>35044</v>
      </c>
      <c r="K321" s="157">
        <f t="shared" si="47"/>
        <v>87.953875033521058</v>
      </c>
      <c r="L321" s="59">
        <v>6575</v>
      </c>
      <c r="M321" s="59">
        <v>8992</v>
      </c>
      <c r="N321" s="59">
        <v>46666</v>
      </c>
      <c r="O321" s="60">
        <v>65280</v>
      </c>
      <c r="P321" s="157">
        <f t="shared" si="48"/>
        <v>39.887712681609742</v>
      </c>
      <c r="Q321" s="59">
        <f t="shared" si="49"/>
        <v>8321</v>
      </c>
      <c r="R321" s="59">
        <f t="shared" si="50"/>
        <v>14351</v>
      </c>
      <c r="S321" s="59">
        <f t="shared" si="51"/>
        <v>65311</v>
      </c>
      <c r="T321" s="59">
        <f t="shared" si="52"/>
        <v>100324</v>
      </c>
      <c r="U321" s="168">
        <f t="shared" si="53"/>
        <v>53.609652279095407</v>
      </c>
    </row>
    <row r="322" spans="1:21" x14ac:dyDescent="0.2">
      <c r="A322" s="54" t="s">
        <v>275</v>
      </c>
      <c r="B322" s="61"/>
      <c r="C322" s="62"/>
      <c r="D322" s="62"/>
      <c r="E322" s="63"/>
      <c r="F322" s="158"/>
      <c r="G322" s="61"/>
      <c r="H322" s="62"/>
      <c r="I322" s="62"/>
      <c r="J322" s="63"/>
      <c r="K322" s="158"/>
      <c r="L322" s="62"/>
      <c r="M322" s="62"/>
      <c r="N322" s="62"/>
      <c r="O322" s="63"/>
      <c r="P322" s="158"/>
      <c r="Q322" s="62"/>
      <c r="R322" s="62"/>
      <c r="S322" s="62"/>
      <c r="T322" s="62"/>
      <c r="U322" s="169"/>
    </row>
    <row r="323" spans="1:21" x14ac:dyDescent="0.2">
      <c r="A323" s="55" t="s">
        <v>276</v>
      </c>
      <c r="B323" s="7">
        <v>0</v>
      </c>
      <c r="C323" s="9">
        <v>0</v>
      </c>
      <c r="D323" s="9">
        <v>1039</v>
      </c>
      <c r="E323" s="8">
        <v>0</v>
      </c>
      <c r="F323" s="156">
        <f t="shared" si="46"/>
        <v>-100</v>
      </c>
      <c r="G323" s="7">
        <v>0</v>
      </c>
      <c r="H323" s="9">
        <v>0</v>
      </c>
      <c r="I323" s="9">
        <v>368</v>
      </c>
      <c r="J323" s="8">
        <v>0</v>
      </c>
      <c r="K323" s="156">
        <f t="shared" si="47"/>
        <v>-100</v>
      </c>
      <c r="L323" s="9">
        <v>0</v>
      </c>
      <c r="M323" s="9">
        <v>0</v>
      </c>
      <c r="N323" s="9">
        <v>921</v>
      </c>
      <c r="O323" s="8">
        <v>0</v>
      </c>
      <c r="P323" s="156">
        <f t="shared" si="48"/>
        <v>-100</v>
      </c>
      <c r="Q323" s="9">
        <f t="shared" si="49"/>
        <v>0</v>
      </c>
      <c r="R323" s="9">
        <f t="shared" si="50"/>
        <v>0</v>
      </c>
      <c r="S323" s="9">
        <f t="shared" si="51"/>
        <v>1289</v>
      </c>
      <c r="T323" s="9">
        <f t="shared" si="52"/>
        <v>0</v>
      </c>
      <c r="U323" s="167">
        <f t="shared" si="53"/>
        <v>-100</v>
      </c>
    </row>
    <row r="324" spans="1:21" x14ac:dyDescent="0.2">
      <c r="A324" s="55" t="s">
        <v>277</v>
      </c>
      <c r="B324" s="7">
        <v>0</v>
      </c>
      <c r="C324" s="9">
        <v>0</v>
      </c>
      <c r="D324" s="9">
        <v>0</v>
      </c>
      <c r="E324" s="8">
        <v>153</v>
      </c>
      <c r="F324" s="156" t="s">
        <v>352</v>
      </c>
      <c r="G324" s="7">
        <v>0</v>
      </c>
      <c r="H324" s="9">
        <v>1</v>
      </c>
      <c r="I324" s="9">
        <v>0</v>
      </c>
      <c r="J324" s="8">
        <v>167</v>
      </c>
      <c r="K324" s="156" t="s">
        <v>352</v>
      </c>
      <c r="L324" s="9">
        <v>0</v>
      </c>
      <c r="M324" s="9">
        <v>0</v>
      </c>
      <c r="N324" s="9">
        <v>0</v>
      </c>
      <c r="O324" s="8">
        <v>0</v>
      </c>
      <c r="P324" s="156" t="s">
        <v>352</v>
      </c>
      <c r="Q324" s="9">
        <f t="shared" si="49"/>
        <v>0</v>
      </c>
      <c r="R324" s="9">
        <f t="shared" si="50"/>
        <v>1</v>
      </c>
      <c r="S324" s="9">
        <f t="shared" si="51"/>
        <v>0</v>
      </c>
      <c r="T324" s="9">
        <f t="shared" si="52"/>
        <v>167</v>
      </c>
      <c r="U324" s="167" t="s">
        <v>352</v>
      </c>
    </row>
    <row r="325" spans="1:21" x14ac:dyDescent="0.2">
      <c r="A325" s="55" t="s">
        <v>278</v>
      </c>
      <c r="B325" s="7">
        <v>30</v>
      </c>
      <c r="C325" s="9">
        <v>42</v>
      </c>
      <c r="D325" s="9">
        <v>468</v>
      </c>
      <c r="E325" s="8">
        <v>525</v>
      </c>
      <c r="F325" s="156">
        <f t="shared" si="46"/>
        <v>12.179487179487179</v>
      </c>
      <c r="G325" s="7">
        <v>42</v>
      </c>
      <c r="H325" s="9">
        <v>78</v>
      </c>
      <c r="I325" s="9">
        <v>417</v>
      </c>
      <c r="J325" s="8">
        <v>424</v>
      </c>
      <c r="K325" s="156">
        <f t="shared" si="47"/>
        <v>1.6786570743405276</v>
      </c>
      <c r="L325" s="9">
        <v>0</v>
      </c>
      <c r="M325" s="9">
        <v>0</v>
      </c>
      <c r="N325" s="9">
        <v>0</v>
      </c>
      <c r="O325" s="8">
        <v>0</v>
      </c>
      <c r="P325" s="156" t="s">
        <v>352</v>
      </c>
      <c r="Q325" s="9">
        <f t="shared" si="49"/>
        <v>42</v>
      </c>
      <c r="R325" s="9">
        <f t="shared" si="50"/>
        <v>78</v>
      </c>
      <c r="S325" s="9">
        <f t="shared" si="51"/>
        <v>417</v>
      </c>
      <c r="T325" s="9">
        <f t="shared" si="52"/>
        <v>424</v>
      </c>
      <c r="U325" s="167">
        <f t="shared" si="53"/>
        <v>1.6786570743405276</v>
      </c>
    </row>
    <row r="326" spans="1:21" x14ac:dyDescent="0.2">
      <c r="A326" s="55" t="s">
        <v>279</v>
      </c>
      <c r="B326" s="7">
        <v>0</v>
      </c>
      <c r="C326" s="9">
        <v>0</v>
      </c>
      <c r="D326" s="9">
        <v>0</v>
      </c>
      <c r="E326" s="8">
        <v>0</v>
      </c>
      <c r="F326" s="156" t="s">
        <v>352</v>
      </c>
      <c r="G326" s="7">
        <v>0</v>
      </c>
      <c r="H326" s="9">
        <v>0</v>
      </c>
      <c r="I326" s="9">
        <v>0</v>
      </c>
      <c r="J326" s="8">
        <v>2</v>
      </c>
      <c r="K326" s="156" t="s">
        <v>352</v>
      </c>
      <c r="L326" s="9">
        <v>0</v>
      </c>
      <c r="M326" s="9">
        <v>0</v>
      </c>
      <c r="N326" s="9">
        <v>0</v>
      </c>
      <c r="O326" s="8">
        <v>0</v>
      </c>
      <c r="P326" s="156" t="s">
        <v>352</v>
      </c>
      <c r="Q326" s="9">
        <f t="shared" si="49"/>
        <v>0</v>
      </c>
      <c r="R326" s="9">
        <f t="shared" si="50"/>
        <v>0</v>
      </c>
      <c r="S326" s="9">
        <f t="shared" si="51"/>
        <v>0</v>
      </c>
      <c r="T326" s="9">
        <f t="shared" si="52"/>
        <v>2</v>
      </c>
      <c r="U326" s="167" t="s">
        <v>352</v>
      </c>
    </row>
    <row r="327" spans="1:21" x14ac:dyDescent="0.2">
      <c r="A327" s="55" t="s">
        <v>280</v>
      </c>
      <c r="B327" s="7">
        <v>3726</v>
      </c>
      <c r="C327" s="9">
        <v>5012</v>
      </c>
      <c r="D327" s="9">
        <v>18955</v>
      </c>
      <c r="E327" s="8">
        <v>26579</v>
      </c>
      <c r="F327" s="156">
        <f t="shared" si="46"/>
        <v>40.221577420205747</v>
      </c>
      <c r="G327" s="7">
        <v>1303</v>
      </c>
      <c r="H327" s="9">
        <v>2301</v>
      </c>
      <c r="I327" s="9">
        <v>8202</v>
      </c>
      <c r="J327" s="8">
        <v>10372</v>
      </c>
      <c r="K327" s="156">
        <f t="shared" si="47"/>
        <v>26.456961716654476</v>
      </c>
      <c r="L327" s="9">
        <v>1193</v>
      </c>
      <c r="M327" s="9">
        <v>1797</v>
      </c>
      <c r="N327" s="9">
        <v>10449</v>
      </c>
      <c r="O327" s="8">
        <v>14531</v>
      </c>
      <c r="P327" s="156">
        <f t="shared" si="48"/>
        <v>39.065939324337258</v>
      </c>
      <c r="Q327" s="9">
        <f t="shared" si="49"/>
        <v>2496</v>
      </c>
      <c r="R327" s="9">
        <f t="shared" si="50"/>
        <v>4098</v>
      </c>
      <c r="S327" s="9">
        <f t="shared" si="51"/>
        <v>18651</v>
      </c>
      <c r="T327" s="9">
        <f t="shared" si="52"/>
        <v>24903</v>
      </c>
      <c r="U327" s="167">
        <f t="shared" si="53"/>
        <v>33.520990831590794</v>
      </c>
    </row>
    <row r="328" spans="1:21" x14ac:dyDescent="0.2">
      <c r="A328" s="55" t="s">
        <v>281</v>
      </c>
      <c r="B328" s="7">
        <v>10</v>
      </c>
      <c r="C328" s="9">
        <v>0</v>
      </c>
      <c r="D328" s="9">
        <v>30</v>
      </c>
      <c r="E328" s="8">
        <v>58</v>
      </c>
      <c r="F328" s="156">
        <f t="shared" si="46"/>
        <v>93.333333333333329</v>
      </c>
      <c r="G328" s="7">
        <v>17</v>
      </c>
      <c r="H328" s="9">
        <v>2</v>
      </c>
      <c r="I328" s="9">
        <v>29</v>
      </c>
      <c r="J328" s="8">
        <v>55</v>
      </c>
      <c r="K328" s="156">
        <f t="shared" si="47"/>
        <v>89.65517241379311</v>
      </c>
      <c r="L328" s="9">
        <v>0</v>
      </c>
      <c r="M328" s="9">
        <v>0</v>
      </c>
      <c r="N328" s="9">
        <v>0</v>
      </c>
      <c r="O328" s="8">
        <v>0</v>
      </c>
      <c r="P328" s="156" t="s">
        <v>352</v>
      </c>
      <c r="Q328" s="9">
        <f t="shared" si="49"/>
        <v>17</v>
      </c>
      <c r="R328" s="9">
        <f t="shared" si="50"/>
        <v>2</v>
      </c>
      <c r="S328" s="9">
        <f t="shared" si="51"/>
        <v>29</v>
      </c>
      <c r="T328" s="9">
        <f t="shared" si="52"/>
        <v>55</v>
      </c>
      <c r="U328" s="167">
        <f t="shared" si="53"/>
        <v>89.65517241379311</v>
      </c>
    </row>
    <row r="329" spans="1:21" x14ac:dyDescent="0.2">
      <c r="A329" s="55" t="s">
        <v>282</v>
      </c>
      <c r="B329" s="7">
        <v>28</v>
      </c>
      <c r="C329" s="9">
        <v>55</v>
      </c>
      <c r="D329" s="9">
        <v>176</v>
      </c>
      <c r="E329" s="8">
        <v>407</v>
      </c>
      <c r="F329" s="156">
        <f t="shared" si="46"/>
        <v>131.25</v>
      </c>
      <c r="G329" s="7">
        <v>28</v>
      </c>
      <c r="H329" s="9">
        <v>55</v>
      </c>
      <c r="I329" s="9">
        <v>176</v>
      </c>
      <c r="J329" s="8">
        <v>407</v>
      </c>
      <c r="K329" s="156">
        <f t="shared" si="47"/>
        <v>131.25</v>
      </c>
      <c r="L329" s="9">
        <v>0</v>
      </c>
      <c r="M329" s="9">
        <v>0</v>
      </c>
      <c r="N329" s="9">
        <v>0</v>
      </c>
      <c r="O329" s="8">
        <v>0</v>
      </c>
      <c r="P329" s="156" t="s">
        <v>352</v>
      </c>
      <c r="Q329" s="9">
        <f t="shared" si="49"/>
        <v>28</v>
      </c>
      <c r="R329" s="9">
        <f t="shared" si="50"/>
        <v>55</v>
      </c>
      <c r="S329" s="9">
        <f t="shared" si="51"/>
        <v>176</v>
      </c>
      <c r="T329" s="9">
        <f t="shared" si="52"/>
        <v>407</v>
      </c>
      <c r="U329" s="167">
        <f t="shared" si="53"/>
        <v>131.25</v>
      </c>
    </row>
    <row r="330" spans="1:21" x14ac:dyDescent="0.2">
      <c r="A330" s="54" t="s">
        <v>283</v>
      </c>
      <c r="B330" s="58">
        <v>3794</v>
      </c>
      <c r="C330" s="59">
        <v>5109</v>
      </c>
      <c r="D330" s="59">
        <v>20668</v>
      </c>
      <c r="E330" s="60">
        <v>27722</v>
      </c>
      <c r="F330" s="157">
        <f t="shared" si="46"/>
        <v>34.130056125411265</v>
      </c>
      <c r="G330" s="58">
        <v>1390</v>
      </c>
      <c r="H330" s="59">
        <v>2437</v>
      </c>
      <c r="I330" s="59">
        <v>9192</v>
      </c>
      <c r="J330" s="60">
        <v>11427</v>
      </c>
      <c r="K330" s="157">
        <f t="shared" si="47"/>
        <v>24.314621409921671</v>
      </c>
      <c r="L330" s="59">
        <v>1193</v>
      </c>
      <c r="M330" s="59">
        <v>1797</v>
      </c>
      <c r="N330" s="59">
        <v>11370</v>
      </c>
      <c r="O330" s="60">
        <v>14531</v>
      </c>
      <c r="P330" s="157">
        <f t="shared" si="48"/>
        <v>27.801231310466139</v>
      </c>
      <c r="Q330" s="59">
        <f t="shared" si="49"/>
        <v>2583</v>
      </c>
      <c r="R330" s="59">
        <f t="shared" si="50"/>
        <v>4234</v>
      </c>
      <c r="S330" s="59">
        <f t="shared" si="51"/>
        <v>20562</v>
      </c>
      <c r="T330" s="59">
        <f t="shared" si="52"/>
        <v>25958</v>
      </c>
      <c r="U330" s="168">
        <f t="shared" si="53"/>
        <v>26.242583406283437</v>
      </c>
    </row>
    <row r="331" spans="1:21" x14ac:dyDescent="0.2">
      <c r="A331" s="54" t="s">
        <v>284</v>
      </c>
      <c r="B331" s="61"/>
      <c r="C331" s="62"/>
      <c r="D331" s="62"/>
      <c r="E331" s="63"/>
      <c r="F331" s="158"/>
      <c r="G331" s="61"/>
      <c r="H331" s="62"/>
      <c r="I331" s="62"/>
      <c r="J331" s="63"/>
      <c r="K331" s="158"/>
      <c r="L331" s="62"/>
      <c r="M331" s="62"/>
      <c r="N331" s="62"/>
      <c r="O331" s="63"/>
      <c r="P331" s="158"/>
      <c r="Q331" s="62"/>
      <c r="R331" s="62"/>
      <c r="S331" s="62"/>
      <c r="T331" s="62"/>
      <c r="U331" s="169"/>
    </row>
    <row r="332" spans="1:21" x14ac:dyDescent="0.2">
      <c r="A332" s="55" t="s">
        <v>285</v>
      </c>
      <c r="B332" s="7">
        <v>0</v>
      </c>
      <c r="C332" s="9">
        <v>0</v>
      </c>
      <c r="D332" s="9">
        <v>17</v>
      </c>
      <c r="E332" s="8">
        <v>0</v>
      </c>
      <c r="F332" s="156">
        <f t="shared" ref="F332:F388" si="54">(E332-D332)/D332*100</f>
        <v>-100</v>
      </c>
      <c r="G332" s="7">
        <v>1</v>
      </c>
      <c r="H332" s="9">
        <v>0</v>
      </c>
      <c r="I332" s="9">
        <v>103</v>
      </c>
      <c r="J332" s="8">
        <v>0</v>
      </c>
      <c r="K332" s="156">
        <f t="shared" ref="K332:K388" si="55">(J332-I332)/I332*100</f>
        <v>-100</v>
      </c>
      <c r="L332" s="9">
        <v>0</v>
      </c>
      <c r="M332" s="9">
        <v>0</v>
      </c>
      <c r="N332" s="9">
        <v>0</v>
      </c>
      <c r="O332" s="8">
        <v>0</v>
      </c>
      <c r="P332" s="156" t="s">
        <v>352</v>
      </c>
      <c r="Q332" s="9">
        <f t="shared" ref="Q332:Q388" si="56">G332+L332</f>
        <v>1</v>
      </c>
      <c r="R332" s="9">
        <f t="shared" ref="R332:R388" si="57">H332+M332</f>
        <v>0</v>
      </c>
      <c r="S332" s="9">
        <f t="shared" ref="S332:S388" si="58">I332+N332</f>
        <v>103</v>
      </c>
      <c r="T332" s="9">
        <f t="shared" ref="T332:T388" si="59">J332+O332</f>
        <v>0</v>
      </c>
      <c r="U332" s="167">
        <f t="shared" ref="U332:U388" si="60">(T332-S332)/S332*100</f>
        <v>-100</v>
      </c>
    </row>
    <row r="333" spans="1:21" x14ac:dyDescent="0.2">
      <c r="A333" s="55" t="s">
        <v>286</v>
      </c>
      <c r="B333" s="7">
        <v>0</v>
      </c>
      <c r="C333" s="9">
        <v>0</v>
      </c>
      <c r="D333" s="9">
        <v>0</v>
      </c>
      <c r="E333" s="8">
        <v>0</v>
      </c>
      <c r="F333" s="156" t="s">
        <v>352</v>
      </c>
      <c r="G333" s="7">
        <v>0</v>
      </c>
      <c r="H333" s="9">
        <v>8</v>
      </c>
      <c r="I333" s="9">
        <v>0</v>
      </c>
      <c r="J333" s="8">
        <v>56</v>
      </c>
      <c r="K333" s="156" t="s">
        <v>352</v>
      </c>
      <c r="L333" s="9">
        <v>0</v>
      </c>
      <c r="M333" s="9">
        <v>0</v>
      </c>
      <c r="N333" s="9">
        <v>0</v>
      </c>
      <c r="O333" s="8">
        <v>0</v>
      </c>
      <c r="P333" s="156" t="s">
        <v>352</v>
      </c>
      <c r="Q333" s="9">
        <f t="shared" si="56"/>
        <v>0</v>
      </c>
      <c r="R333" s="9">
        <f t="shared" si="57"/>
        <v>8</v>
      </c>
      <c r="S333" s="9">
        <f t="shared" si="58"/>
        <v>0</v>
      </c>
      <c r="T333" s="9">
        <f t="shared" si="59"/>
        <v>56</v>
      </c>
      <c r="U333" s="167" t="s">
        <v>352</v>
      </c>
    </row>
    <row r="334" spans="1:21" x14ac:dyDescent="0.2">
      <c r="A334" s="55" t="s">
        <v>287</v>
      </c>
      <c r="B334" s="7">
        <v>0</v>
      </c>
      <c r="C334" s="9">
        <v>0</v>
      </c>
      <c r="D334" s="9">
        <v>0</v>
      </c>
      <c r="E334" s="8">
        <v>4</v>
      </c>
      <c r="F334" s="156" t="s">
        <v>352</v>
      </c>
      <c r="G334" s="7">
        <v>0</v>
      </c>
      <c r="H334" s="9">
        <v>0</v>
      </c>
      <c r="I334" s="9">
        <v>4</v>
      </c>
      <c r="J334" s="8">
        <v>2</v>
      </c>
      <c r="K334" s="156">
        <f t="shared" si="55"/>
        <v>-50</v>
      </c>
      <c r="L334" s="9">
        <v>0</v>
      </c>
      <c r="M334" s="9">
        <v>0</v>
      </c>
      <c r="N334" s="9">
        <v>0</v>
      </c>
      <c r="O334" s="8">
        <v>0</v>
      </c>
      <c r="P334" s="156" t="s">
        <v>352</v>
      </c>
      <c r="Q334" s="9">
        <f t="shared" si="56"/>
        <v>0</v>
      </c>
      <c r="R334" s="9">
        <f t="shared" si="57"/>
        <v>0</v>
      </c>
      <c r="S334" s="9">
        <f t="shared" si="58"/>
        <v>4</v>
      </c>
      <c r="T334" s="9">
        <f t="shared" si="59"/>
        <v>2</v>
      </c>
      <c r="U334" s="167">
        <f t="shared" si="60"/>
        <v>-50</v>
      </c>
    </row>
    <row r="335" spans="1:21" x14ac:dyDescent="0.2">
      <c r="A335" s="55" t="s">
        <v>288</v>
      </c>
      <c r="B335" s="7">
        <v>0</v>
      </c>
      <c r="C335" s="9">
        <v>5</v>
      </c>
      <c r="D335" s="9">
        <v>0</v>
      </c>
      <c r="E335" s="8">
        <v>152</v>
      </c>
      <c r="F335" s="156" t="s">
        <v>352</v>
      </c>
      <c r="G335" s="7">
        <v>29</v>
      </c>
      <c r="H335" s="9">
        <v>44</v>
      </c>
      <c r="I335" s="9">
        <v>148</v>
      </c>
      <c r="J335" s="8">
        <v>602</v>
      </c>
      <c r="K335" s="156">
        <f t="shared" si="55"/>
        <v>306.75675675675677</v>
      </c>
      <c r="L335" s="9">
        <v>0</v>
      </c>
      <c r="M335" s="9">
        <v>0</v>
      </c>
      <c r="N335" s="9">
        <v>0</v>
      </c>
      <c r="O335" s="8">
        <v>0</v>
      </c>
      <c r="P335" s="156" t="s">
        <v>352</v>
      </c>
      <c r="Q335" s="9">
        <f t="shared" si="56"/>
        <v>29</v>
      </c>
      <c r="R335" s="9">
        <f t="shared" si="57"/>
        <v>44</v>
      </c>
      <c r="S335" s="9">
        <f t="shared" si="58"/>
        <v>148</v>
      </c>
      <c r="T335" s="9">
        <f t="shared" si="59"/>
        <v>602</v>
      </c>
      <c r="U335" s="167">
        <f t="shared" si="60"/>
        <v>306.75675675675677</v>
      </c>
    </row>
    <row r="336" spans="1:21" x14ac:dyDescent="0.2">
      <c r="A336" s="55" t="s">
        <v>289</v>
      </c>
      <c r="B336" s="7">
        <v>5</v>
      </c>
      <c r="C336" s="9">
        <v>34</v>
      </c>
      <c r="D336" s="9">
        <v>116</v>
      </c>
      <c r="E336" s="8">
        <v>122</v>
      </c>
      <c r="F336" s="156">
        <f t="shared" si="54"/>
        <v>5.1724137931034484</v>
      </c>
      <c r="G336" s="7">
        <v>22</v>
      </c>
      <c r="H336" s="9">
        <v>53</v>
      </c>
      <c r="I336" s="9">
        <v>251</v>
      </c>
      <c r="J336" s="8">
        <v>297</v>
      </c>
      <c r="K336" s="156">
        <f t="shared" si="55"/>
        <v>18.326693227091635</v>
      </c>
      <c r="L336" s="9">
        <v>0</v>
      </c>
      <c r="M336" s="9">
        <v>0</v>
      </c>
      <c r="N336" s="9">
        <v>0</v>
      </c>
      <c r="O336" s="8">
        <v>0</v>
      </c>
      <c r="P336" s="156" t="s">
        <v>352</v>
      </c>
      <c r="Q336" s="9">
        <f t="shared" si="56"/>
        <v>22</v>
      </c>
      <c r="R336" s="9">
        <f t="shared" si="57"/>
        <v>53</v>
      </c>
      <c r="S336" s="9">
        <f t="shared" si="58"/>
        <v>251</v>
      </c>
      <c r="T336" s="9">
        <f t="shared" si="59"/>
        <v>297</v>
      </c>
      <c r="U336" s="167">
        <f t="shared" si="60"/>
        <v>18.326693227091635</v>
      </c>
    </row>
    <row r="337" spans="1:21" x14ac:dyDescent="0.2">
      <c r="A337" s="54" t="s">
        <v>290</v>
      </c>
      <c r="B337" s="58">
        <v>5</v>
      </c>
      <c r="C337" s="59">
        <v>39</v>
      </c>
      <c r="D337" s="59">
        <v>133</v>
      </c>
      <c r="E337" s="60">
        <v>278</v>
      </c>
      <c r="F337" s="157">
        <f t="shared" si="54"/>
        <v>109.02255639097744</v>
      </c>
      <c r="G337" s="58">
        <v>52</v>
      </c>
      <c r="H337" s="59">
        <v>105</v>
      </c>
      <c r="I337" s="59">
        <v>506</v>
      </c>
      <c r="J337" s="60">
        <v>957</v>
      </c>
      <c r="K337" s="157">
        <f t="shared" si="55"/>
        <v>89.130434782608688</v>
      </c>
      <c r="L337" s="59">
        <v>0</v>
      </c>
      <c r="M337" s="59">
        <v>0</v>
      </c>
      <c r="N337" s="59">
        <v>0</v>
      </c>
      <c r="O337" s="60">
        <v>0</v>
      </c>
      <c r="P337" s="157" t="s">
        <v>352</v>
      </c>
      <c r="Q337" s="59">
        <f t="shared" si="56"/>
        <v>52</v>
      </c>
      <c r="R337" s="59">
        <f t="shared" si="57"/>
        <v>105</v>
      </c>
      <c r="S337" s="59">
        <f t="shared" si="58"/>
        <v>506</v>
      </c>
      <c r="T337" s="59">
        <f t="shared" si="59"/>
        <v>957</v>
      </c>
      <c r="U337" s="168">
        <f t="shared" si="60"/>
        <v>89.130434782608688</v>
      </c>
    </row>
    <row r="338" spans="1:21" x14ac:dyDescent="0.2">
      <c r="A338" s="54" t="s">
        <v>291</v>
      </c>
      <c r="B338" s="61"/>
      <c r="C338" s="62"/>
      <c r="D338" s="62"/>
      <c r="E338" s="63"/>
      <c r="F338" s="158"/>
      <c r="G338" s="61"/>
      <c r="H338" s="62"/>
      <c r="I338" s="62"/>
      <c r="J338" s="63"/>
      <c r="K338" s="158"/>
      <c r="L338" s="62"/>
      <c r="M338" s="62"/>
      <c r="N338" s="62"/>
      <c r="O338" s="63"/>
      <c r="P338" s="158"/>
      <c r="Q338" s="62"/>
      <c r="R338" s="62"/>
      <c r="S338" s="62"/>
      <c r="T338" s="62"/>
      <c r="U338" s="169"/>
    </row>
    <row r="339" spans="1:21" x14ac:dyDescent="0.2">
      <c r="A339" s="55" t="s">
        <v>292</v>
      </c>
      <c r="B339" s="7">
        <v>0</v>
      </c>
      <c r="C339" s="9">
        <v>0</v>
      </c>
      <c r="D339" s="9">
        <v>11</v>
      </c>
      <c r="E339" s="8">
        <v>0</v>
      </c>
      <c r="F339" s="156">
        <f t="shared" si="54"/>
        <v>-100</v>
      </c>
      <c r="G339" s="7">
        <v>1</v>
      </c>
      <c r="H339" s="9">
        <v>0</v>
      </c>
      <c r="I339" s="9">
        <v>60</v>
      </c>
      <c r="J339" s="8">
        <v>0</v>
      </c>
      <c r="K339" s="156">
        <f t="shared" si="55"/>
        <v>-100</v>
      </c>
      <c r="L339" s="9">
        <v>0</v>
      </c>
      <c r="M339" s="9">
        <v>0</v>
      </c>
      <c r="N339" s="9">
        <v>0</v>
      </c>
      <c r="O339" s="8">
        <v>0</v>
      </c>
      <c r="P339" s="156" t="s">
        <v>352</v>
      </c>
      <c r="Q339" s="9">
        <f t="shared" si="56"/>
        <v>1</v>
      </c>
      <c r="R339" s="9">
        <f t="shared" si="57"/>
        <v>0</v>
      </c>
      <c r="S339" s="9">
        <f t="shared" si="58"/>
        <v>60</v>
      </c>
      <c r="T339" s="9">
        <f t="shared" si="59"/>
        <v>0</v>
      </c>
      <c r="U339" s="167">
        <f t="shared" si="60"/>
        <v>-100</v>
      </c>
    </row>
    <row r="340" spans="1:21" x14ac:dyDescent="0.2">
      <c r="A340" s="55" t="s">
        <v>293</v>
      </c>
      <c r="B340" s="7">
        <v>0</v>
      </c>
      <c r="C340" s="9">
        <v>0</v>
      </c>
      <c r="D340" s="9">
        <v>0</v>
      </c>
      <c r="E340" s="8">
        <v>0</v>
      </c>
      <c r="F340" s="156" t="s">
        <v>352</v>
      </c>
      <c r="G340" s="7">
        <v>0</v>
      </c>
      <c r="H340" s="9">
        <v>15</v>
      </c>
      <c r="I340" s="9">
        <v>0</v>
      </c>
      <c r="J340" s="8">
        <v>89</v>
      </c>
      <c r="K340" s="156" t="s">
        <v>352</v>
      </c>
      <c r="L340" s="9">
        <v>0</v>
      </c>
      <c r="M340" s="9">
        <v>0</v>
      </c>
      <c r="N340" s="9">
        <v>0</v>
      </c>
      <c r="O340" s="8">
        <v>0</v>
      </c>
      <c r="P340" s="156" t="s">
        <v>352</v>
      </c>
      <c r="Q340" s="9">
        <f t="shared" si="56"/>
        <v>0</v>
      </c>
      <c r="R340" s="9">
        <f t="shared" si="57"/>
        <v>15</v>
      </c>
      <c r="S340" s="9">
        <f t="shared" si="58"/>
        <v>0</v>
      </c>
      <c r="T340" s="9">
        <f t="shared" si="59"/>
        <v>89</v>
      </c>
      <c r="U340" s="167" t="s">
        <v>352</v>
      </c>
    </row>
    <row r="341" spans="1:21" x14ac:dyDescent="0.2">
      <c r="A341" s="55" t="s">
        <v>294</v>
      </c>
      <c r="B341" s="7">
        <v>0</v>
      </c>
      <c r="C341" s="9">
        <v>0</v>
      </c>
      <c r="D341" s="9">
        <v>50</v>
      </c>
      <c r="E341" s="8">
        <v>40</v>
      </c>
      <c r="F341" s="156">
        <f t="shared" si="54"/>
        <v>-20</v>
      </c>
      <c r="G341" s="7">
        <v>0</v>
      </c>
      <c r="H341" s="9">
        <v>0</v>
      </c>
      <c r="I341" s="9">
        <v>50</v>
      </c>
      <c r="J341" s="8">
        <v>42</v>
      </c>
      <c r="K341" s="156">
        <f t="shared" si="55"/>
        <v>-16</v>
      </c>
      <c r="L341" s="9">
        <v>0</v>
      </c>
      <c r="M341" s="9">
        <v>0</v>
      </c>
      <c r="N341" s="9">
        <v>0</v>
      </c>
      <c r="O341" s="8">
        <v>0</v>
      </c>
      <c r="P341" s="156" t="s">
        <v>352</v>
      </c>
      <c r="Q341" s="9">
        <f t="shared" si="56"/>
        <v>0</v>
      </c>
      <c r="R341" s="9">
        <f t="shared" si="57"/>
        <v>0</v>
      </c>
      <c r="S341" s="9">
        <f t="shared" si="58"/>
        <v>50</v>
      </c>
      <c r="T341" s="9">
        <f t="shared" si="59"/>
        <v>42</v>
      </c>
      <c r="U341" s="167">
        <f t="shared" si="60"/>
        <v>-16</v>
      </c>
    </row>
    <row r="342" spans="1:21" x14ac:dyDescent="0.2">
      <c r="A342" s="55" t="s">
        <v>295</v>
      </c>
      <c r="B342" s="7">
        <v>12</v>
      </c>
      <c r="C342" s="9">
        <v>21</v>
      </c>
      <c r="D342" s="9">
        <v>170</v>
      </c>
      <c r="E342" s="8">
        <v>242</v>
      </c>
      <c r="F342" s="156">
        <f t="shared" si="54"/>
        <v>42.352941176470587</v>
      </c>
      <c r="G342" s="7">
        <v>27</v>
      </c>
      <c r="H342" s="9">
        <v>20</v>
      </c>
      <c r="I342" s="9">
        <v>204</v>
      </c>
      <c r="J342" s="8">
        <v>171</v>
      </c>
      <c r="K342" s="156">
        <f t="shared" si="55"/>
        <v>-16.176470588235293</v>
      </c>
      <c r="L342" s="9">
        <v>0</v>
      </c>
      <c r="M342" s="9">
        <v>0</v>
      </c>
      <c r="N342" s="9">
        <v>0</v>
      </c>
      <c r="O342" s="8">
        <v>0</v>
      </c>
      <c r="P342" s="156" t="s">
        <v>352</v>
      </c>
      <c r="Q342" s="9">
        <f t="shared" si="56"/>
        <v>27</v>
      </c>
      <c r="R342" s="9">
        <f t="shared" si="57"/>
        <v>20</v>
      </c>
      <c r="S342" s="9">
        <f t="shared" si="58"/>
        <v>204</v>
      </c>
      <c r="T342" s="9">
        <f t="shared" si="59"/>
        <v>171</v>
      </c>
      <c r="U342" s="167">
        <f t="shared" si="60"/>
        <v>-16.176470588235293</v>
      </c>
    </row>
    <row r="343" spans="1:21" x14ac:dyDescent="0.2">
      <c r="A343" s="55" t="s">
        <v>296</v>
      </c>
      <c r="B343" s="7">
        <v>0</v>
      </c>
      <c r="C343" s="9">
        <v>0</v>
      </c>
      <c r="D343" s="9">
        <v>0</v>
      </c>
      <c r="E343" s="8">
        <v>0</v>
      </c>
      <c r="F343" s="156" t="s">
        <v>352</v>
      </c>
      <c r="G343" s="7">
        <v>0</v>
      </c>
      <c r="H343" s="9">
        <v>0</v>
      </c>
      <c r="I343" s="9">
        <v>0</v>
      </c>
      <c r="J343" s="8">
        <v>3</v>
      </c>
      <c r="K343" s="156" t="s">
        <v>352</v>
      </c>
      <c r="L343" s="9">
        <v>0</v>
      </c>
      <c r="M343" s="9">
        <v>0</v>
      </c>
      <c r="N343" s="9">
        <v>0</v>
      </c>
      <c r="O343" s="8">
        <v>0</v>
      </c>
      <c r="P343" s="156" t="s">
        <v>352</v>
      </c>
      <c r="Q343" s="9">
        <f t="shared" si="56"/>
        <v>0</v>
      </c>
      <c r="R343" s="9">
        <f t="shared" si="57"/>
        <v>0</v>
      </c>
      <c r="S343" s="9">
        <f t="shared" si="58"/>
        <v>0</v>
      </c>
      <c r="T343" s="9">
        <f t="shared" si="59"/>
        <v>3</v>
      </c>
      <c r="U343" s="167" t="s">
        <v>352</v>
      </c>
    </row>
    <row r="344" spans="1:21" x14ac:dyDescent="0.2">
      <c r="A344" s="55" t="s">
        <v>297</v>
      </c>
      <c r="B344" s="7">
        <v>0</v>
      </c>
      <c r="C344" s="9">
        <v>6</v>
      </c>
      <c r="D344" s="9">
        <v>0</v>
      </c>
      <c r="E344" s="8">
        <v>213</v>
      </c>
      <c r="F344" s="156" t="s">
        <v>352</v>
      </c>
      <c r="G344" s="7">
        <v>0</v>
      </c>
      <c r="H344" s="9">
        <v>12</v>
      </c>
      <c r="I344" s="9">
        <v>0</v>
      </c>
      <c r="J344" s="8">
        <v>196</v>
      </c>
      <c r="K344" s="156" t="s">
        <v>352</v>
      </c>
      <c r="L344" s="9">
        <v>0</v>
      </c>
      <c r="M344" s="9">
        <v>0</v>
      </c>
      <c r="N344" s="9">
        <v>0</v>
      </c>
      <c r="O344" s="8">
        <v>0</v>
      </c>
      <c r="P344" s="156" t="s">
        <v>352</v>
      </c>
      <c r="Q344" s="9">
        <f t="shared" si="56"/>
        <v>0</v>
      </c>
      <c r="R344" s="9">
        <f t="shared" si="57"/>
        <v>12</v>
      </c>
      <c r="S344" s="9">
        <f t="shared" si="58"/>
        <v>0</v>
      </c>
      <c r="T344" s="9">
        <f t="shared" si="59"/>
        <v>196</v>
      </c>
      <c r="U344" s="167" t="s">
        <v>352</v>
      </c>
    </row>
    <row r="345" spans="1:21" x14ac:dyDescent="0.2">
      <c r="A345" s="55" t="s">
        <v>298</v>
      </c>
      <c r="B345" s="7">
        <v>0</v>
      </c>
      <c r="C345" s="9">
        <v>0</v>
      </c>
      <c r="D345" s="9">
        <v>0</v>
      </c>
      <c r="E345" s="8">
        <v>0</v>
      </c>
      <c r="F345" s="156" t="s">
        <v>352</v>
      </c>
      <c r="G345" s="7">
        <v>4</v>
      </c>
      <c r="H345" s="9">
        <v>16</v>
      </c>
      <c r="I345" s="9">
        <v>82</v>
      </c>
      <c r="J345" s="8">
        <v>165</v>
      </c>
      <c r="K345" s="156">
        <f t="shared" si="55"/>
        <v>101.21951219512195</v>
      </c>
      <c r="L345" s="9">
        <v>0</v>
      </c>
      <c r="M345" s="9">
        <v>0</v>
      </c>
      <c r="N345" s="9">
        <v>0</v>
      </c>
      <c r="O345" s="8">
        <v>0</v>
      </c>
      <c r="P345" s="156" t="s">
        <v>352</v>
      </c>
      <c r="Q345" s="9">
        <f t="shared" si="56"/>
        <v>4</v>
      </c>
      <c r="R345" s="9">
        <f t="shared" si="57"/>
        <v>16</v>
      </c>
      <c r="S345" s="9">
        <f t="shared" si="58"/>
        <v>82</v>
      </c>
      <c r="T345" s="9">
        <f t="shared" si="59"/>
        <v>165</v>
      </c>
      <c r="U345" s="167">
        <f t="shared" si="60"/>
        <v>101.21951219512195</v>
      </c>
    </row>
    <row r="346" spans="1:21" x14ac:dyDescent="0.2">
      <c r="A346" s="54" t="s">
        <v>299</v>
      </c>
      <c r="B346" s="58">
        <v>12</v>
      </c>
      <c r="C346" s="59">
        <v>27</v>
      </c>
      <c r="D346" s="59">
        <v>231</v>
      </c>
      <c r="E346" s="60">
        <v>495</v>
      </c>
      <c r="F346" s="157">
        <f t="shared" si="54"/>
        <v>114.28571428571428</v>
      </c>
      <c r="G346" s="58">
        <v>32</v>
      </c>
      <c r="H346" s="59">
        <v>63</v>
      </c>
      <c r="I346" s="59">
        <v>396</v>
      </c>
      <c r="J346" s="60">
        <v>666</v>
      </c>
      <c r="K346" s="157">
        <f t="shared" si="55"/>
        <v>68.181818181818173</v>
      </c>
      <c r="L346" s="59">
        <v>0</v>
      </c>
      <c r="M346" s="59">
        <v>0</v>
      </c>
      <c r="N346" s="59">
        <v>0</v>
      </c>
      <c r="O346" s="60">
        <v>0</v>
      </c>
      <c r="P346" s="157" t="s">
        <v>352</v>
      </c>
      <c r="Q346" s="59">
        <f t="shared" si="56"/>
        <v>32</v>
      </c>
      <c r="R346" s="59">
        <f t="shared" si="57"/>
        <v>63</v>
      </c>
      <c r="S346" s="59">
        <f t="shared" si="58"/>
        <v>396</v>
      </c>
      <c r="T346" s="59">
        <f t="shared" si="59"/>
        <v>666</v>
      </c>
      <c r="U346" s="168">
        <f t="shared" si="60"/>
        <v>68.181818181818173</v>
      </c>
    </row>
    <row r="347" spans="1:21" x14ac:dyDescent="0.2">
      <c r="A347" s="54" t="s">
        <v>300</v>
      </c>
      <c r="B347" s="61"/>
      <c r="C347" s="62"/>
      <c r="D347" s="62"/>
      <c r="E347" s="63"/>
      <c r="F347" s="158"/>
      <c r="G347" s="61"/>
      <c r="H347" s="62"/>
      <c r="I347" s="62"/>
      <c r="J347" s="63"/>
      <c r="K347" s="158"/>
      <c r="L347" s="62"/>
      <c r="M347" s="62"/>
      <c r="N347" s="62"/>
      <c r="O347" s="63"/>
      <c r="P347" s="158"/>
      <c r="Q347" s="62"/>
      <c r="R347" s="62"/>
      <c r="S347" s="62"/>
      <c r="T347" s="62"/>
      <c r="U347" s="169"/>
    </row>
    <row r="348" spans="1:21" x14ac:dyDescent="0.2">
      <c r="A348" s="55" t="s">
        <v>301</v>
      </c>
      <c r="B348" s="7">
        <v>0</v>
      </c>
      <c r="C348" s="9">
        <v>0</v>
      </c>
      <c r="D348" s="9">
        <v>31</v>
      </c>
      <c r="E348" s="8">
        <v>0</v>
      </c>
      <c r="F348" s="156">
        <f t="shared" si="54"/>
        <v>-100</v>
      </c>
      <c r="G348" s="7">
        <v>2</v>
      </c>
      <c r="H348" s="9">
        <v>0</v>
      </c>
      <c r="I348" s="9">
        <v>78</v>
      </c>
      <c r="J348" s="8">
        <v>0</v>
      </c>
      <c r="K348" s="156">
        <f t="shared" si="55"/>
        <v>-100</v>
      </c>
      <c r="L348" s="9">
        <v>0</v>
      </c>
      <c r="M348" s="9">
        <v>0</v>
      </c>
      <c r="N348" s="9">
        <v>0</v>
      </c>
      <c r="O348" s="8">
        <v>0</v>
      </c>
      <c r="P348" s="156" t="s">
        <v>352</v>
      </c>
      <c r="Q348" s="9">
        <f t="shared" si="56"/>
        <v>2</v>
      </c>
      <c r="R348" s="9">
        <f t="shared" si="57"/>
        <v>0</v>
      </c>
      <c r="S348" s="9">
        <f t="shared" si="58"/>
        <v>78</v>
      </c>
      <c r="T348" s="9">
        <f t="shared" si="59"/>
        <v>0</v>
      </c>
      <c r="U348" s="167">
        <f t="shared" si="60"/>
        <v>-100</v>
      </c>
    </row>
    <row r="349" spans="1:21" x14ac:dyDescent="0.2">
      <c r="A349" s="55" t="s">
        <v>302</v>
      </c>
      <c r="B349" s="7">
        <v>0</v>
      </c>
      <c r="C349" s="9">
        <v>0</v>
      </c>
      <c r="D349" s="9">
        <v>0</v>
      </c>
      <c r="E349" s="8">
        <v>0</v>
      </c>
      <c r="F349" s="156" t="s">
        <v>352</v>
      </c>
      <c r="G349" s="7">
        <v>0</v>
      </c>
      <c r="H349" s="9">
        <v>47</v>
      </c>
      <c r="I349" s="9">
        <v>0</v>
      </c>
      <c r="J349" s="8">
        <v>324</v>
      </c>
      <c r="K349" s="156" t="s">
        <v>352</v>
      </c>
      <c r="L349" s="9">
        <v>0</v>
      </c>
      <c r="M349" s="9">
        <v>0</v>
      </c>
      <c r="N349" s="9">
        <v>0</v>
      </c>
      <c r="O349" s="8">
        <v>0</v>
      </c>
      <c r="P349" s="156" t="s">
        <v>352</v>
      </c>
      <c r="Q349" s="9">
        <f t="shared" si="56"/>
        <v>0</v>
      </c>
      <c r="R349" s="9">
        <f t="shared" si="57"/>
        <v>47</v>
      </c>
      <c r="S349" s="9">
        <f t="shared" si="58"/>
        <v>0</v>
      </c>
      <c r="T349" s="9">
        <f t="shared" si="59"/>
        <v>324</v>
      </c>
      <c r="U349" s="167" t="s">
        <v>352</v>
      </c>
    </row>
    <row r="350" spans="1:21" x14ac:dyDescent="0.2">
      <c r="A350" s="55" t="s">
        <v>303</v>
      </c>
      <c r="B350" s="7">
        <v>0</v>
      </c>
      <c r="C350" s="9">
        <v>0</v>
      </c>
      <c r="D350" s="9">
        <v>0</v>
      </c>
      <c r="E350" s="8">
        <v>12</v>
      </c>
      <c r="F350" s="156" t="s">
        <v>352</v>
      </c>
      <c r="G350" s="7">
        <v>0</v>
      </c>
      <c r="H350" s="9">
        <v>1</v>
      </c>
      <c r="I350" s="9">
        <v>0</v>
      </c>
      <c r="J350" s="8">
        <v>12</v>
      </c>
      <c r="K350" s="156" t="s">
        <v>352</v>
      </c>
      <c r="L350" s="9">
        <v>0</v>
      </c>
      <c r="M350" s="9">
        <v>0</v>
      </c>
      <c r="N350" s="9">
        <v>0</v>
      </c>
      <c r="O350" s="8">
        <v>0</v>
      </c>
      <c r="P350" s="156" t="s">
        <v>352</v>
      </c>
      <c r="Q350" s="9">
        <f t="shared" si="56"/>
        <v>0</v>
      </c>
      <c r="R350" s="9">
        <f t="shared" si="57"/>
        <v>1</v>
      </c>
      <c r="S350" s="9">
        <f t="shared" si="58"/>
        <v>0</v>
      </c>
      <c r="T350" s="9">
        <f t="shared" si="59"/>
        <v>12</v>
      </c>
      <c r="U350" s="167" t="s">
        <v>352</v>
      </c>
    </row>
    <row r="351" spans="1:21" x14ac:dyDescent="0.2">
      <c r="A351" s="55" t="s">
        <v>304</v>
      </c>
      <c r="B351" s="7">
        <v>0</v>
      </c>
      <c r="C351" s="9">
        <v>0</v>
      </c>
      <c r="D351" s="9">
        <v>0</v>
      </c>
      <c r="E351" s="8">
        <v>0</v>
      </c>
      <c r="F351" s="156" t="s">
        <v>352</v>
      </c>
      <c r="G351" s="7">
        <v>5</v>
      </c>
      <c r="H351" s="9">
        <v>12</v>
      </c>
      <c r="I351" s="9">
        <v>44</v>
      </c>
      <c r="J351" s="8">
        <v>81</v>
      </c>
      <c r="K351" s="156">
        <f t="shared" si="55"/>
        <v>84.090909090909093</v>
      </c>
      <c r="L351" s="9">
        <v>0</v>
      </c>
      <c r="M351" s="9">
        <v>0</v>
      </c>
      <c r="N351" s="9">
        <v>0</v>
      </c>
      <c r="O351" s="8">
        <v>0</v>
      </c>
      <c r="P351" s="156" t="s">
        <v>352</v>
      </c>
      <c r="Q351" s="9">
        <f t="shared" si="56"/>
        <v>5</v>
      </c>
      <c r="R351" s="9">
        <f t="shared" si="57"/>
        <v>12</v>
      </c>
      <c r="S351" s="9">
        <f t="shared" si="58"/>
        <v>44</v>
      </c>
      <c r="T351" s="9">
        <f t="shared" si="59"/>
        <v>81</v>
      </c>
      <c r="U351" s="167">
        <f t="shared" si="60"/>
        <v>84.090909090909093</v>
      </c>
    </row>
    <row r="352" spans="1:21" x14ac:dyDescent="0.2">
      <c r="A352" s="54" t="s">
        <v>305</v>
      </c>
      <c r="B352" s="58">
        <v>0</v>
      </c>
      <c r="C352" s="59">
        <v>0</v>
      </c>
      <c r="D352" s="59">
        <v>31</v>
      </c>
      <c r="E352" s="60">
        <v>12</v>
      </c>
      <c r="F352" s="157">
        <f t="shared" si="54"/>
        <v>-61.29032258064516</v>
      </c>
      <c r="G352" s="58">
        <v>7</v>
      </c>
      <c r="H352" s="59">
        <v>60</v>
      </c>
      <c r="I352" s="59">
        <v>122</v>
      </c>
      <c r="J352" s="60">
        <v>417</v>
      </c>
      <c r="K352" s="157">
        <f t="shared" si="55"/>
        <v>241.80327868852461</v>
      </c>
      <c r="L352" s="59">
        <v>0</v>
      </c>
      <c r="M352" s="59">
        <v>0</v>
      </c>
      <c r="N352" s="59">
        <v>0</v>
      </c>
      <c r="O352" s="60">
        <v>0</v>
      </c>
      <c r="P352" s="157" t="s">
        <v>352</v>
      </c>
      <c r="Q352" s="59">
        <f t="shared" si="56"/>
        <v>7</v>
      </c>
      <c r="R352" s="59">
        <f t="shared" si="57"/>
        <v>60</v>
      </c>
      <c r="S352" s="59">
        <f t="shared" si="58"/>
        <v>122</v>
      </c>
      <c r="T352" s="59">
        <f t="shared" si="59"/>
        <v>417</v>
      </c>
      <c r="U352" s="168">
        <f t="shared" si="60"/>
        <v>241.80327868852461</v>
      </c>
    </row>
    <row r="353" spans="1:21" x14ac:dyDescent="0.2">
      <c r="A353" s="54" t="s">
        <v>306</v>
      </c>
      <c r="B353" s="58">
        <v>1133506</v>
      </c>
      <c r="C353" s="59">
        <v>1029054</v>
      </c>
      <c r="D353" s="59">
        <v>9182647</v>
      </c>
      <c r="E353" s="60">
        <v>9687671</v>
      </c>
      <c r="F353" s="157">
        <f t="shared" si="54"/>
        <v>5.4997649370600872</v>
      </c>
      <c r="G353" s="58">
        <v>744237</v>
      </c>
      <c r="H353" s="59">
        <v>726587</v>
      </c>
      <c r="I353" s="59">
        <v>7200547</v>
      </c>
      <c r="J353" s="60">
        <v>6795894</v>
      </c>
      <c r="K353" s="157">
        <f t="shared" si="55"/>
        <v>-5.6197536103854331</v>
      </c>
      <c r="L353" s="59">
        <v>339194</v>
      </c>
      <c r="M353" s="59">
        <v>342698</v>
      </c>
      <c r="N353" s="59">
        <v>2020915</v>
      </c>
      <c r="O353" s="60">
        <v>3062369</v>
      </c>
      <c r="P353" s="157">
        <f t="shared" ref="P353:P388" si="61">(O353-N353)/N353*100</f>
        <v>51.533785438774018</v>
      </c>
      <c r="Q353" s="59">
        <f t="shared" si="56"/>
        <v>1083431</v>
      </c>
      <c r="R353" s="59">
        <f t="shared" si="57"/>
        <v>1069285</v>
      </c>
      <c r="S353" s="59">
        <f t="shared" si="58"/>
        <v>9221462</v>
      </c>
      <c r="T353" s="59">
        <f t="shared" si="59"/>
        <v>9858263</v>
      </c>
      <c r="U353" s="168">
        <f t="shared" si="60"/>
        <v>6.9056403420628962</v>
      </c>
    </row>
    <row r="354" spans="1:21" x14ac:dyDescent="0.2">
      <c r="A354" s="54"/>
      <c r="B354" s="58"/>
      <c r="C354" s="59"/>
      <c r="D354" s="59"/>
      <c r="E354" s="60"/>
      <c r="F354" s="157"/>
      <c r="G354" s="58"/>
      <c r="H354" s="59"/>
      <c r="I354" s="59"/>
      <c r="J354" s="60"/>
      <c r="K354" s="157"/>
      <c r="L354" s="59"/>
      <c r="M354" s="59"/>
      <c r="N354" s="59"/>
      <c r="O354" s="60"/>
      <c r="P354" s="157"/>
      <c r="Q354" s="59"/>
      <c r="R354" s="59"/>
      <c r="S354" s="59"/>
      <c r="T354" s="59"/>
      <c r="U354" s="168"/>
    </row>
    <row r="355" spans="1:21" x14ac:dyDescent="0.2">
      <c r="A355" s="96" t="s">
        <v>356</v>
      </c>
      <c r="B355" s="58"/>
      <c r="C355" s="59"/>
      <c r="D355" s="59"/>
      <c r="E355" s="60"/>
      <c r="F355" s="157"/>
      <c r="G355" s="58"/>
      <c r="H355" s="59"/>
      <c r="I355" s="59"/>
      <c r="J355" s="60"/>
      <c r="K355" s="157"/>
      <c r="L355" s="59"/>
      <c r="M355" s="59"/>
      <c r="N355" s="59"/>
      <c r="O355" s="60"/>
      <c r="P355" s="157"/>
      <c r="Q355" s="59"/>
      <c r="R355" s="59"/>
      <c r="S355" s="59"/>
      <c r="T355" s="59"/>
      <c r="U355" s="168"/>
    </row>
    <row r="356" spans="1:21" x14ac:dyDescent="0.2">
      <c r="A356" s="55" t="s">
        <v>55</v>
      </c>
      <c r="B356" s="7">
        <v>362049</v>
      </c>
      <c r="C356" s="9">
        <v>311779</v>
      </c>
      <c r="D356" s="9">
        <v>2556798</v>
      </c>
      <c r="E356" s="8">
        <v>2921891</v>
      </c>
      <c r="F356" s="156">
        <f t="shared" si="54"/>
        <v>14.27930560020776</v>
      </c>
      <c r="G356" s="7">
        <v>128639</v>
      </c>
      <c r="H356" s="9">
        <v>126865</v>
      </c>
      <c r="I356" s="9">
        <v>1320519</v>
      </c>
      <c r="J356" s="8">
        <v>1297181</v>
      </c>
      <c r="K356" s="156">
        <f t="shared" si="55"/>
        <v>-1.7673354188769717</v>
      </c>
      <c r="L356" s="9">
        <v>209942</v>
      </c>
      <c r="M356" s="9">
        <v>191176</v>
      </c>
      <c r="N356" s="9">
        <v>1236617</v>
      </c>
      <c r="O356" s="8">
        <v>1675781</v>
      </c>
      <c r="P356" s="156">
        <f t="shared" si="61"/>
        <v>35.513340023628984</v>
      </c>
      <c r="Q356" s="9">
        <f t="shared" si="56"/>
        <v>338581</v>
      </c>
      <c r="R356" s="9">
        <f t="shared" si="57"/>
        <v>318041</v>
      </c>
      <c r="S356" s="9">
        <f t="shared" si="58"/>
        <v>2557136</v>
      </c>
      <c r="T356" s="9">
        <f t="shared" si="59"/>
        <v>2972962</v>
      </c>
      <c r="U356" s="167">
        <f t="shared" si="60"/>
        <v>16.261395561284186</v>
      </c>
    </row>
    <row r="357" spans="1:21" x14ac:dyDescent="0.2">
      <c r="A357" s="55" t="s">
        <v>59</v>
      </c>
      <c r="B357" s="7">
        <v>0</v>
      </c>
      <c r="C357" s="9">
        <v>0</v>
      </c>
      <c r="D357" s="9">
        <v>1098</v>
      </c>
      <c r="E357" s="8">
        <v>0</v>
      </c>
      <c r="F357" s="156">
        <f t="shared" si="54"/>
        <v>-100</v>
      </c>
      <c r="G357" s="7">
        <v>4</v>
      </c>
      <c r="H357" s="9">
        <v>0</v>
      </c>
      <c r="I357" s="9">
        <v>609</v>
      </c>
      <c r="J357" s="8">
        <v>0</v>
      </c>
      <c r="K357" s="156">
        <f t="shared" si="55"/>
        <v>-100</v>
      </c>
      <c r="L357" s="9">
        <v>0</v>
      </c>
      <c r="M357" s="9">
        <v>0</v>
      </c>
      <c r="N357" s="9">
        <v>921</v>
      </c>
      <c r="O357" s="8">
        <v>0</v>
      </c>
      <c r="P357" s="156">
        <f t="shared" si="61"/>
        <v>-100</v>
      </c>
      <c r="Q357" s="9">
        <f t="shared" si="56"/>
        <v>4</v>
      </c>
      <c r="R357" s="9">
        <f t="shared" si="57"/>
        <v>0</v>
      </c>
      <c r="S357" s="9">
        <f t="shared" si="58"/>
        <v>1530</v>
      </c>
      <c r="T357" s="9">
        <f t="shared" si="59"/>
        <v>0</v>
      </c>
      <c r="U357" s="167">
        <f t="shared" si="60"/>
        <v>-100</v>
      </c>
    </row>
    <row r="358" spans="1:21" x14ac:dyDescent="0.2">
      <c r="A358" s="55" t="s">
        <v>60</v>
      </c>
      <c r="B358" s="7">
        <v>432205</v>
      </c>
      <c r="C358" s="9">
        <v>360585</v>
      </c>
      <c r="D358" s="9">
        <v>3882524</v>
      </c>
      <c r="E358" s="8">
        <v>3446394</v>
      </c>
      <c r="F358" s="156">
        <f t="shared" si="54"/>
        <v>-11.233156575464827</v>
      </c>
      <c r="G358" s="7">
        <v>396243</v>
      </c>
      <c r="H358" s="9">
        <v>357047</v>
      </c>
      <c r="I358" s="9">
        <v>3787394</v>
      </c>
      <c r="J358" s="8">
        <v>3296294</v>
      </c>
      <c r="K358" s="156">
        <f t="shared" si="55"/>
        <v>-12.966699530072656</v>
      </c>
      <c r="L358" s="9">
        <v>18856</v>
      </c>
      <c r="M358" s="9">
        <v>19815</v>
      </c>
      <c r="N358" s="9">
        <v>110091</v>
      </c>
      <c r="O358" s="8">
        <v>209451</v>
      </c>
      <c r="P358" s="156">
        <f t="shared" si="61"/>
        <v>90.252609205112137</v>
      </c>
      <c r="Q358" s="9">
        <f t="shared" si="56"/>
        <v>415099</v>
      </c>
      <c r="R358" s="9">
        <f t="shared" si="57"/>
        <v>376862</v>
      </c>
      <c r="S358" s="9">
        <f t="shared" si="58"/>
        <v>3897485</v>
      </c>
      <c r="T358" s="9">
        <f t="shared" si="59"/>
        <v>3505745</v>
      </c>
      <c r="U358" s="167">
        <f t="shared" si="60"/>
        <v>-10.051097053612779</v>
      </c>
    </row>
    <row r="359" spans="1:21" x14ac:dyDescent="0.2">
      <c r="A359" s="55" t="s">
        <v>61</v>
      </c>
      <c r="B359" s="7">
        <v>83004</v>
      </c>
      <c r="C359" s="9">
        <v>97959</v>
      </c>
      <c r="D359" s="9">
        <v>1088388</v>
      </c>
      <c r="E359" s="8">
        <v>1189756</v>
      </c>
      <c r="F359" s="156">
        <f t="shared" si="54"/>
        <v>9.3135903740210289</v>
      </c>
      <c r="G359" s="7">
        <v>82597</v>
      </c>
      <c r="H359" s="9">
        <v>93974</v>
      </c>
      <c r="I359" s="9">
        <v>1037991</v>
      </c>
      <c r="J359" s="8">
        <v>1088640</v>
      </c>
      <c r="K359" s="156">
        <f t="shared" si="55"/>
        <v>4.8795220767810132</v>
      </c>
      <c r="L359" s="9">
        <v>9521</v>
      </c>
      <c r="M359" s="9">
        <v>8213</v>
      </c>
      <c r="N359" s="9">
        <v>75560</v>
      </c>
      <c r="O359" s="8">
        <v>124725</v>
      </c>
      <c r="P359" s="156">
        <f t="shared" si="61"/>
        <v>65.067496029645312</v>
      </c>
      <c r="Q359" s="9">
        <f t="shared" si="56"/>
        <v>92118</v>
      </c>
      <c r="R359" s="9">
        <f t="shared" si="57"/>
        <v>102187</v>
      </c>
      <c r="S359" s="9">
        <f t="shared" si="58"/>
        <v>1113551</v>
      </c>
      <c r="T359" s="9">
        <f t="shared" si="59"/>
        <v>1213365</v>
      </c>
      <c r="U359" s="167">
        <f t="shared" si="60"/>
        <v>8.9635768815258565</v>
      </c>
    </row>
    <row r="360" spans="1:21" x14ac:dyDescent="0.2">
      <c r="A360" s="55" t="s">
        <v>62</v>
      </c>
      <c r="B360" s="7">
        <v>42</v>
      </c>
      <c r="C360" s="9">
        <v>155</v>
      </c>
      <c r="D360" s="9">
        <v>638</v>
      </c>
      <c r="E360" s="8">
        <v>2599</v>
      </c>
      <c r="F360" s="156">
        <f t="shared" si="54"/>
        <v>307.36677115987459</v>
      </c>
      <c r="G360" s="7">
        <v>102</v>
      </c>
      <c r="H360" s="9">
        <v>316</v>
      </c>
      <c r="I360" s="9">
        <v>790</v>
      </c>
      <c r="J360" s="8">
        <v>2803</v>
      </c>
      <c r="K360" s="156">
        <f t="shared" si="55"/>
        <v>254.81012658227846</v>
      </c>
      <c r="L360" s="9">
        <v>0</v>
      </c>
      <c r="M360" s="9">
        <v>0</v>
      </c>
      <c r="N360" s="9">
        <v>0</v>
      </c>
      <c r="O360" s="8">
        <v>0</v>
      </c>
      <c r="P360" s="156" t="s">
        <v>352</v>
      </c>
      <c r="Q360" s="9">
        <f t="shared" si="56"/>
        <v>102</v>
      </c>
      <c r="R360" s="9">
        <f t="shared" si="57"/>
        <v>316</v>
      </c>
      <c r="S360" s="9">
        <f t="shared" si="58"/>
        <v>790</v>
      </c>
      <c r="T360" s="9">
        <f t="shared" si="59"/>
        <v>2803</v>
      </c>
      <c r="U360" s="167">
        <f t="shared" si="60"/>
        <v>254.81012658227846</v>
      </c>
    </row>
    <row r="361" spans="1:21" x14ac:dyDescent="0.2">
      <c r="A361" s="55" t="s">
        <v>63</v>
      </c>
      <c r="B361" s="7">
        <v>45333</v>
      </c>
      <c r="C361" s="9">
        <v>44253</v>
      </c>
      <c r="D361" s="9">
        <v>279320</v>
      </c>
      <c r="E361" s="8">
        <v>354710</v>
      </c>
      <c r="F361" s="156">
        <f t="shared" si="54"/>
        <v>26.990548474867538</v>
      </c>
      <c r="G361" s="7">
        <v>24354</v>
      </c>
      <c r="H361" s="9">
        <v>30500</v>
      </c>
      <c r="I361" s="9">
        <v>187118</v>
      </c>
      <c r="J361" s="8">
        <v>202706</v>
      </c>
      <c r="K361" s="156">
        <f t="shared" si="55"/>
        <v>8.3305721523316834</v>
      </c>
      <c r="L361" s="9">
        <v>18147</v>
      </c>
      <c r="M361" s="9">
        <v>18012</v>
      </c>
      <c r="N361" s="9">
        <v>93330</v>
      </c>
      <c r="O361" s="8">
        <v>165173</v>
      </c>
      <c r="P361" s="156">
        <f t="shared" si="61"/>
        <v>76.977392049716059</v>
      </c>
      <c r="Q361" s="9">
        <f t="shared" si="56"/>
        <v>42501</v>
      </c>
      <c r="R361" s="9">
        <f t="shared" si="57"/>
        <v>48512</v>
      </c>
      <c r="S361" s="9">
        <f t="shared" si="58"/>
        <v>280448</v>
      </c>
      <c r="T361" s="9">
        <f t="shared" si="59"/>
        <v>367879</v>
      </c>
      <c r="U361" s="167">
        <f t="shared" si="60"/>
        <v>31.175476380648103</v>
      </c>
    </row>
    <row r="362" spans="1:21" x14ac:dyDescent="0.2">
      <c r="A362" s="55" t="s">
        <v>64</v>
      </c>
      <c r="B362" s="7">
        <v>0</v>
      </c>
      <c r="C362" s="9">
        <v>0</v>
      </c>
      <c r="D362" s="9">
        <v>244</v>
      </c>
      <c r="E362" s="8">
        <v>0</v>
      </c>
      <c r="F362" s="156">
        <f t="shared" si="54"/>
        <v>-100</v>
      </c>
      <c r="G362" s="7">
        <v>20</v>
      </c>
      <c r="H362" s="9">
        <v>0</v>
      </c>
      <c r="I362" s="9">
        <v>199</v>
      </c>
      <c r="J362" s="8">
        <v>3</v>
      </c>
      <c r="K362" s="156">
        <f t="shared" si="55"/>
        <v>-98.492462311557787</v>
      </c>
      <c r="L362" s="9">
        <v>0</v>
      </c>
      <c r="M362" s="9">
        <v>0</v>
      </c>
      <c r="N362" s="9">
        <v>20</v>
      </c>
      <c r="O362" s="8">
        <v>0</v>
      </c>
      <c r="P362" s="156">
        <f t="shared" si="61"/>
        <v>-100</v>
      </c>
      <c r="Q362" s="9">
        <f t="shared" si="56"/>
        <v>20</v>
      </c>
      <c r="R362" s="9">
        <f t="shared" si="57"/>
        <v>0</v>
      </c>
      <c r="S362" s="9">
        <f t="shared" si="58"/>
        <v>219</v>
      </c>
      <c r="T362" s="9">
        <f t="shared" si="59"/>
        <v>3</v>
      </c>
      <c r="U362" s="167">
        <f t="shared" si="60"/>
        <v>-98.630136986301366</v>
      </c>
    </row>
    <row r="363" spans="1:21" x14ac:dyDescent="0.2">
      <c r="A363" s="55" t="s">
        <v>49</v>
      </c>
      <c r="B363" s="7">
        <v>0</v>
      </c>
      <c r="C363" s="9">
        <v>0</v>
      </c>
      <c r="D363" s="9">
        <v>0</v>
      </c>
      <c r="E363" s="8">
        <v>0</v>
      </c>
      <c r="F363" s="156" t="s">
        <v>352</v>
      </c>
      <c r="G363" s="7">
        <v>0</v>
      </c>
      <c r="H363" s="9">
        <v>0</v>
      </c>
      <c r="I363" s="9">
        <v>0</v>
      </c>
      <c r="J363" s="8">
        <v>5</v>
      </c>
      <c r="K363" s="156" t="s">
        <v>352</v>
      </c>
      <c r="L363" s="9">
        <v>0</v>
      </c>
      <c r="M363" s="9">
        <v>0</v>
      </c>
      <c r="N363" s="9">
        <v>0</v>
      </c>
      <c r="O363" s="8">
        <v>0</v>
      </c>
      <c r="P363" s="156" t="s">
        <v>352</v>
      </c>
      <c r="Q363" s="9">
        <f t="shared" si="56"/>
        <v>0</v>
      </c>
      <c r="R363" s="9">
        <f t="shared" si="57"/>
        <v>0</v>
      </c>
      <c r="S363" s="9">
        <f t="shared" si="58"/>
        <v>0</v>
      </c>
      <c r="T363" s="9">
        <f t="shared" si="59"/>
        <v>5</v>
      </c>
      <c r="U363" s="167" t="s">
        <v>352</v>
      </c>
    </row>
    <row r="364" spans="1:21" x14ac:dyDescent="0.2">
      <c r="A364" s="55" t="s">
        <v>65</v>
      </c>
      <c r="B364" s="7">
        <v>78169</v>
      </c>
      <c r="C364" s="9">
        <v>70015</v>
      </c>
      <c r="D364" s="9">
        <v>411372</v>
      </c>
      <c r="E364" s="8">
        <v>408487</v>
      </c>
      <c r="F364" s="156">
        <f t="shared" si="54"/>
        <v>-0.70131170813764676</v>
      </c>
      <c r="G364" s="7">
        <v>65492</v>
      </c>
      <c r="H364" s="9">
        <v>65194</v>
      </c>
      <c r="I364" s="9">
        <v>383779</v>
      </c>
      <c r="J364" s="8">
        <v>360905</v>
      </c>
      <c r="K364" s="156">
        <f t="shared" si="55"/>
        <v>-5.9602010532103105</v>
      </c>
      <c r="L364" s="9">
        <v>3503</v>
      </c>
      <c r="M364" s="9">
        <v>8552</v>
      </c>
      <c r="N364" s="9">
        <v>23677</v>
      </c>
      <c r="O364" s="8">
        <v>55695</v>
      </c>
      <c r="P364" s="156">
        <f t="shared" si="61"/>
        <v>135.22828060987456</v>
      </c>
      <c r="Q364" s="9">
        <f t="shared" si="56"/>
        <v>68995</v>
      </c>
      <c r="R364" s="9">
        <f t="shared" si="57"/>
        <v>73746</v>
      </c>
      <c r="S364" s="9">
        <f t="shared" si="58"/>
        <v>407456</v>
      </c>
      <c r="T364" s="9">
        <f t="shared" si="59"/>
        <v>416600</v>
      </c>
      <c r="U364" s="167">
        <f t="shared" si="60"/>
        <v>2.2441686955155893</v>
      </c>
    </row>
    <row r="365" spans="1:21" x14ac:dyDescent="0.2">
      <c r="A365" s="55" t="s">
        <v>66</v>
      </c>
      <c r="B365" s="7">
        <v>6109</v>
      </c>
      <c r="C365" s="9">
        <v>11570</v>
      </c>
      <c r="D365" s="9">
        <v>55027</v>
      </c>
      <c r="E365" s="8">
        <v>85791</v>
      </c>
      <c r="F365" s="156">
        <f t="shared" si="54"/>
        <v>55.907100150835042</v>
      </c>
      <c r="G365" s="7">
        <v>1953</v>
      </c>
      <c r="H365" s="9">
        <v>1425</v>
      </c>
      <c r="I365" s="9">
        <v>19517</v>
      </c>
      <c r="J365" s="8">
        <v>17198</v>
      </c>
      <c r="K365" s="156">
        <f t="shared" si="55"/>
        <v>-11.881949070041502</v>
      </c>
      <c r="L365" s="9">
        <v>4948</v>
      </c>
      <c r="M365" s="9">
        <v>14360</v>
      </c>
      <c r="N365" s="9">
        <v>32359</v>
      </c>
      <c r="O365" s="8">
        <v>70699</v>
      </c>
      <c r="P365" s="156">
        <f t="shared" si="61"/>
        <v>118.48326586112054</v>
      </c>
      <c r="Q365" s="9">
        <f t="shared" si="56"/>
        <v>6901</v>
      </c>
      <c r="R365" s="9">
        <f t="shared" si="57"/>
        <v>15785</v>
      </c>
      <c r="S365" s="9">
        <f t="shared" si="58"/>
        <v>51876</v>
      </c>
      <c r="T365" s="9">
        <f t="shared" si="59"/>
        <v>87897</v>
      </c>
      <c r="U365" s="167">
        <f t="shared" si="60"/>
        <v>69.436733749710839</v>
      </c>
    </row>
    <row r="366" spans="1:21" x14ac:dyDescent="0.2">
      <c r="A366" s="55" t="s">
        <v>67</v>
      </c>
      <c r="B366" s="7">
        <v>33</v>
      </c>
      <c r="C366" s="9">
        <v>89</v>
      </c>
      <c r="D366" s="9">
        <v>292</v>
      </c>
      <c r="E366" s="8">
        <v>529</v>
      </c>
      <c r="F366" s="156">
        <f t="shared" si="54"/>
        <v>81.164383561643831</v>
      </c>
      <c r="G366" s="7">
        <v>59</v>
      </c>
      <c r="H366" s="9">
        <v>136</v>
      </c>
      <c r="I366" s="9">
        <v>553</v>
      </c>
      <c r="J366" s="8">
        <v>950</v>
      </c>
      <c r="K366" s="156">
        <f t="shared" si="55"/>
        <v>71.79023508137432</v>
      </c>
      <c r="L366" s="9">
        <v>0</v>
      </c>
      <c r="M366" s="9">
        <v>0</v>
      </c>
      <c r="N366" s="9">
        <v>0</v>
      </c>
      <c r="O366" s="8">
        <v>0</v>
      </c>
      <c r="P366" s="156" t="s">
        <v>352</v>
      </c>
      <c r="Q366" s="9">
        <f t="shared" si="56"/>
        <v>59</v>
      </c>
      <c r="R366" s="9">
        <f t="shared" si="57"/>
        <v>136</v>
      </c>
      <c r="S366" s="9">
        <f t="shared" si="58"/>
        <v>553</v>
      </c>
      <c r="T366" s="9">
        <f t="shared" si="59"/>
        <v>950</v>
      </c>
      <c r="U366" s="167">
        <f t="shared" si="60"/>
        <v>71.79023508137432</v>
      </c>
    </row>
    <row r="367" spans="1:21" x14ac:dyDescent="0.2">
      <c r="A367" s="55" t="s">
        <v>58</v>
      </c>
      <c r="B367" s="7">
        <v>126562</v>
      </c>
      <c r="C367" s="9">
        <v>132649</v>
      </c>
      <c r="D367" s="9">
        <v>906946</v>
      </c>
      <c r="E367" s="8">
        <v>1277514</v>
      </c>
      <c r="F367" s="156">
        <f t="shared" si="54"/>
        <v>40.858882447246032</v>
      </c>
      <c r="G367" s="7">
        <v>44774</v>
      </c>
      <c r="H367" s="9">
        <v>51130</v>
      </c>
      <c r="I367" s="9">
        <v>462078</v>
      </c>
      <c r="J367" s="8">
        <v>529209</v>
      </c>
      <c r="K367" s="156">
        <f t="shared" si="55"/>
        <v>14.528066690039342</v>
      </c>
      <c r="L367" s="9">
        <v>74277</v>
      </c>
      <c r="M367" s="9">
        <v>82570</v>
      </c>
      <c r="N367" s="9">
        <v>448340</v>
      </c>
      <c r="O367" s="8">
        <v>760845</v>
      </c>
      <c r="P367" s="156">
        <f t="shared" si="61"/>
        <v>69.702681001026008</v>
      </c>
      <c r="Q367" s="9">
        <f t="shared" si="56"/>
        <v>119051</v>
      </c>
      <c r="R367" s="9">
        <f t="shared" si="57"/>
        <v>133700</v>
      </c>
      <c r="S367" s="9">
        <f t="shared" si="58"/>
        <v>910418</v>
      </c>
      <c r="T367" s="9">
        <f t="shared" si="59"/>
        <v>1290054</v>
      </c>
      <c r="U367" s="167">
        <f t="shared" si="60"/>
        <v>41.699087671816685</v>
      </c>
    </row>
    <row r="368" spans="1:21" x14ac:dyDescent="0.2">
      <c r="A368" s="54" t="s">
        <v>81</v>
      </c>
      <c r="B368" s="58">
        <v>1133506</v>
      </c>
      <c r="C368" s="59">
        <v>1029054</v>
      </c>
      <c r="D368" s="59">
        <v>9182647</v>
      </c>
      <c r="E368" s="60">
        <v>9687671</v>
      </c>
      <c r="F368" s="157">
        <f t="shared" si="54"/>
        <v>5.4997649370600872</v>
      </c>
      <c r="G368" s="58">
        <v>744237</v>
      </c>
      <c r="H368" s="59">
        <v>726587</v>
      </c>
      <c r="I368" s="59">
        <v>7200547</v>
      </c>
      <c r="J368" s="60">
        <v>6795894</v>
      </c>
      <c r="K368" s="157">
        <f t="shared" si="55"/>
        <v>-5.6197536103854331</v>
      </c>
      <c r="L368" s="59">
        <v>339194</v>
      </c>
      <c r="M368" s="59">
        <v>342698</v>
      </c>
      <c r="N368" s="59">
        <v>2020915</v>
      </c>
      <c r="O368" s="60">
        <v>3062369</v>
      </c>
      <c r="P368" s="157">
        <f t="shared" si="61"/>
        <v>51.533785438774018</v>
      </c>
      <c r="Q368" s="59">
        <f t="shared" si="56"/>
        <v>1083431</v>
      </c>
      <c r="R368" s="59">
        <f t="shared" si="57"/>
        <v>1069285</v>
      </c>
      <c r="S368" s="59">
        <f t="shared" si="58"/>
        <v>9221462</v>
      </c>
      <c r="T368" s="59">
        <f t="shared" si="59"/>
        <v>9858263</v>
      </c>
      <c r="U368" s="168">
        <f t="shared" si="60"/>
        <v>6.9056403420628962</v>
      </c>
    </row>
    <row r="369" spans="1:21" x14ac:dyDescent="0.2">
      <c r="A369" s="54"/>
      <c r="B369" s="58"/>
      <c r="C369" s="59"/>
      <c r="D369" s="59"/>
      <c r="E369" s="60"/>
      <c r="F369" s="157"/>
      <c r="G369" s="58"/>
      <c r="H369" s="59"/>
      <c r="I369" s="59"/>
      <c r="J369" s="60"/>
      <c r="K369" s="157"/>
      <c r="L369" s="59"/>
      <c r="M369" s="59"/>
      <c r="N369" s="59"/>
      <c r="O369" s="60"/>
      <c r="P369" s="157"/>
      <c r="Q369" s="59"/>
      <c r="R369" s="59"/>
      <c r="S369" s="59"/>
      <c r="T369" s="59"/>
      <c r="U369" s="168"/>
    </row>
    <row r="370" spans="1:21" x14ac:dyDescent="0.2">
      <c r="A370" s="54" t="s">
        <v>307</v>
      </c>
      <c r="B370" s="61"/>
      <c r="C370" s="62"/>
      <c r="D370" s="62"/>
      <c r="E370" s="63"/>
      <c r="F370" s="158"/>
      <c r="G370" s="61"/>
      <c r="H370" s="62"/>
      <c r="I370" s="62"/>
      <c r="J370" s="63"/>
      <c r="K370" s="158"/>
      <c r="L370" s="62"/>
      <c r="M370" s="62"/>
      <c r="N370" s="62"/>
      <c r="O370" s="63"/>
      <c r="P370" s="158"/>
      <c r="Q370" s="62"/>
      <c r="R370" s="62"/>
      <c r="S370" s="62"/>
      <c r="T370" s="62"/>
      <c r="U370" s="169"/>
    </row>
    <row r="371" spans="1:21" x14ac:dyDescent="0.2">
      <c r="A371" s="54" t="s">
        <v>308</v>
      </c>
      <c r="B371" s="61"/>
      <c r="C371" s="62"/>
      <c r="D371" s="62"/>
      <c r="E371" s="63"/>
      <c r="F371" s="158"/>
      <c r="G371" s="61"/>
      <c r="H371" s="62"/>
      <c r="I371" s="62"/>
      <c r="J371" s="63"/>
      <c r="K371" s="158"/>
      <c r="L371" s="62"/>
      <c r="M371" s="62"/>
      <c r="N371" s="62"/>
      <c r="O371" s="63"/>
      <c r="P371" s="158"/>
      <c r="Q371" s="62"/>
      <c r="R371" s="62"/>
      <c r="S371" s="62"/>
      <c r="T371" s="62"/>
      <c r="U371" s="169"/>
    </row>
    <row r="372" spans="1:21" x14ac:dyDescent="0.2">
      <c r="A372" s="55" t="s">
        <v>309</v>
      </c>
      <c r="B372" s="7">
        <v>60742</v>
      </c>
      <c r="C372" s="9">
        <v>24596</v>
      </c>
      <c r="D372" s="9">
        <v>459867</v>
      </c>
      <c r="E372" s="8">
        <v>357854</v>
      </c>
      <c r="F372" s="156">
        <f t="shared" si="54"/>
        <v>-22.183152955093536</v>
      </c>
      <c r="G372" s="7">
        <v>59923</v>
      </c>
      <c r="H372" s="9">
        <v>33395</v>
      </c>
      <c r="I372" s="9">
        <v>462107</v>
      </c>
      <c r="J372" s="8">
        <v>363868</v>
      </c>
      <c r="K372" s="156">
        <f t="shared" si="55"/>
        <v>-21.258929209036005</v>
      </c>
      <c r="L372" s="9">
        <v>1560</v>
      </c>
      <c r="M372" s="9">
        <v>744</v>
      </c>
      <c r="N372" s="9">
        <v>6539</v>
      </c>
      <c r="O372" s="8">
        <v>8464</v>
      </c>
      <c r="P372" s="156">
        <f t="shared" si="61"/>
        <v>29.438752102768007</v>
      </c>
      <c r="Q372" s="9">
        <f t="shared" si="56"/>
        <v>61483</v>
      </c>
      <c r="R372" s="9">
        <f t="shared" si="57"/>
        <v>34139</v>
      </c>
      <c r="S372" s="9">
        <f t="shared" si="58"/>
        <v>468646</v>
      </c>
      <c r="T372" s="9">
        <f t="shared" si="59"/>
        <v>372332</v>
      </c>
      <c r="U372" s="167">
        <f t="shared" si="60"/>
        <v>-20.551546369754568</v>
      </c>
    </row>
    <row r="373" spans="1:21" x14ac:dyDescent="0.2">
      <c r="A373" s="54" t="s">
        <v>310</v>
      </c>
      <c r="B373" s="58">
        <v>60742</v>
      </c>
      <c r="C373" s="59">
        <v>24596</v>
      </c>
      <c r="D373" s="59">
        <v>459867</v>
      </c>
      <c r="E373" s="60">
        <v>357854</v>
      </c>
      <c r="F373" s="157">
        <f t="shared" si="54"/>
        <v>-22.183152955093536</v>
      </c>
      <c r="G373" s="58">
        <v>59923</v>
      </c>
      <c r="H373" s="59">
        <v>33395</v>
      </c>
      <c r="I373" s="59">
        <v>462107</v>
      </c>
      <c r="J373" s="60">
        <v>363868</v>
      </c>
      <c r="K373" s="157">
        <f t="shared" si="55"/>
        <v>-21.258929209036005</v>
      </c>
      <c r="L373" s="59">
        <v>1560</v>
      </c>
      <c r="M373" s="59">
        <v>744</v>
      </c>
      <c r="N373" s="59">
        <v>6539</v>
      </c>
      <c r="O373" s="60">
        <v>8464</v>
      </c>
      <c r="P373" s="157">
        <f t="shared" si="61"/>
        <v>29.438752102768007</v>
      </c>
      <c r="Q373" s="59">
        <f t="shared" si="56"/>
        <v>61483</v>
      </c>
      <c r="R373" s="59">
        <f t="shared" si="57"/>
        <v>34139</v>
      </c>
      <c r="S373" s="59">
        <f t="shared" si="58"/>
        <v>468646</v>
      </c>
      <c r="T373" s="59">
        <f t="shared" si="59"/>
        <v>372332</v>
      </c>
      <c r="U373" s="168">
        <f t="shared" si="60"/>
        <v>-20.551546369754568</v>
      </c>
    </row>
    <row r="374" spans="1:21" x14ac:dyDescent="0.2">
      <c r="A374" s="54" t="s">
        <v>21</v>
      </c>
      <c r="B374" s="58">
        <f>+B255+B353+B373</f>
        <v>1529242</v>
      </c>
      <c r="C374" s="59">
        <f>+C255+C353+C373</f>
        <v>1296934</v>
      </c>
      <c r="D374" s="59">
        <f>+D255+D353+D373</f>
        <v>12700737</v>
      </c>
      <c r="E374" s="60">
        <f>+E255+E353+E373</f>
        <v>13253252</v>
      </c>
      <c r="F374" s="157">
        <f t="shared" si="54"/>
        <v>4.3502593589647596</v>
      </c>
      <c r="G374" s="58">
        <f>+G255+G353+G373</f>
        <v>1127917</v>
      </c>
      <c r="H374" s="59">
        <f>+H255+H353+H373</f>
        <v>1006062</v>
      </c>
      <c r="I374" s="59">
        <f>+I255+I353+I373</f>
        <v>10767184</v>
      </c>
      <c r="J374" s="60">
        <f>+J255+J353+J373</f>
        <v>10115915</v>
      </c>
      <c r="K374" s="157">
        <f t="shared" si="55"/>
        <v>-6.0486474457945549</v>
      </c>
      <c r="L374" s="59">
        <f>+L255+L353+L373</f>
        <v>367521</v>
      </c>
      <c r="M374" s="59">
        <f>+M255+M353+M373</f>
        <v>365170</v>
      </c>
      <c r="N374" s="59">
        <f>+N255+N353+N373</f>
        <v>2177109</v>
      </c>
      <c r="O374" s="60">
        <f>+O255+O353+O373</f>
        <v>3341122</v>
      </c>
      <c r="P374" s="157">
        <f t="shared" si="61"/>
        <v>53.465995501373612</v>
      </c>
      <c r="Q374" s="59">
        <f t="shared" si="56"/>
        <v>1495438</v>
      </c>
      <c r="R374" s="59">
        <f t="shared" si="57"/>
        <v>1371232</v>
      </c>
      <c r="S374" s="59">
        <f t="shared" si="58"/>
        <v>12944293</v>
      </c>
      <c r="T374" s="59">
        <f t="shared" si="59"/>
        <v>13457037</v>
      </c>
      <c r="U374" s="168">
        <f t="shared" si="60"/>
        <v>3.961158790209709</v>
      </c>
    </row>
    <row r="375" spans="1:21" x14ac:dyDescent="0.2">
      <c r="A375" s="54" t="s">
        <v>22</v>
      </c>
      <c r="B375" s="61"/>
      <c r="C375" s="62"/>
      <c r="D375" s="62"/>
      <c r="E375" s="63"/>
      <c r="F375" s="158"/>
      <c r="G375" s="61"/>
      <c r="H375" s="62"/>
      <c r="I375" s="62"/>
      <c r="J375" s="63"/>
      <c r="K375" s="158"/>
      <c r="L375" s="62"/>
      <c r="M375" s="62"/>
      <c r="N375" s="62"/>
      <c r="O375" s="63"/>
      <c r="P375" s="158"/>
      <c r="Q375" s="62"/>
      <c r="R375" s="62"/>
      <c r="S375" s="62"/>
      <c r="T375" s="62"/>
      <c r="U375" s="169"/>
    </row>
    <row r="376" spans="1:21" x14ac:dyDescent="0.2">
      <c r="A376" s="55" t="s">
        <v>313</v>
      </c>
      <c r="B376" s="7">
        <v>579</v>
      </c>
      <c r="C376" s="9">
        <v>250</v>
      </c>
      <c r="D376" s="9">
        <v>2300</v>
      </c>
      <c r="E376" s="8">
        <v>3844</v>
      </c>
      <c r="F376" s="156">
        <f t="shared" si="54"/>
        <v>67.130434782608688</v>
      </c>
      <c r="G376" s="7">
        <v>0</v>
      </c>
      <c r="H376" s="9">
        <v>10</v>
      </c>
      <c r="I376" s="84">
        <v>-27</v>
      </c>
      <c r="J376" s="8">
        <v>64</v>
      </c>
      <c r="K376" s="156">
        <f t="shared" si="55"/>
        <v>-337.03703703703701</v>
      </c>
      <c r="L376" s="9">
        <v>618</v>
      </c>
      <c r="M376" s="9">
        <v>252</v>
      </c>
      <c r="N376" s="9">
        <v>2257</v>
      </c>
      <c r="O376" s="8">
        <v>4139</v>
      </c>
      <c r="P376" s="156">
        <f t="shared" si="61"/>
        <v>83.385024368630923</v>
      </c>
      <c r="Q376" s="9">
        <f t="shared" si="56"/>
        <v>618</v>
      </c>
      <c r="R376" s="9">
        <f t="shared" si="57"/>
        <v>262</v>
      </c>
      <c r="S376" s="9">
        <f t="shared" si="58"/>
        <v>2230</v>
      </c>
      <c r="T376" s="9">
        <f t="shared" si="59"/>
        <v>4203</v>
      </c>
      <c r="U376" s="167">
        <f t="shared" si="60"/>
        <v>88.475336322869964</v>
      </c>
    </row>
    <row r="377" spans="1:21" x14ac:dyDescent="0.2">
      <c r="A377" s="54" t="s">
        <v>83</v>
      </c>
      <c r="B377" s="58">
        <v>579</v>
      </c>
      <c r="C377" s="59">
        <v>250</v>
      </c>
      <c r="D377" s="59">
        <v>2300</v>
      </c>
      <c r="E377" s="60">
        <v>3844</v>
      </c>
      <c r="F377" s="157">
        <f t="shared" si="54"/>
        <v>67.130434782608688</v>
      </c>
      <c r="G377" s="59">
        <v>0</v>
      </c>
      <c r="H377" s="59">
        <v>10</v>
      </c>
      <c r="I377" s="85">
        <v>-27</v>
      </c>
      <c r="J377" s="60">
        <v>64</v>
      </c>
      <c r="K377" s="157">
        <f t="shared" si="55"/>
        <v>-337.03703703703701</v>
      </c>
      <c r="L377" s="59">
        <v>618</v>
      </c>
      <c r="M377" s="59">
        <v>252</v>
      </c>
      <c r="N377" s="59">
        <v>2257</v>
      </c>
      <c r="O377" s="60">
        <v>4139</v>
      </c>
      <c r="P377" s="157">
        <f t="shared" si="61"/>
        <v>83.385024368630923</v>
      </c>
      <c r="Q377" s="59">
        <f t="shared" si="56"/>
        <v>618</v>
      </c>
      <c r="R377" s="59">
        <f t="shared" si="57"/>
        <v>262</v>
      </c>
      <c r="S377" s="59">
        <f t="shared" si="58"/>
        <v>2230</v>
      </c>
      <c r="T377" s="59">
        <f t="shared" si="59"/>
        <v>4203</v>
      </c>
      <c r="U377" s="168">
        <f t="shared" si="60"/>
        <v>88.475336322869964</v>
      </c>
    </row>
    <row r="378" spans="1:21" x14ac:dyDescent="0.2">
      <c r="A378" s="92" t="s">
        <v>23</v>
      </c>
      <c r="B378" s="58">
        <f>+B165+B216+B374+B377</f>
        <v>1908240</v>
      </c>
      <c r="C378" s="59">
        <f>+C165+C216+C374+C377</f>
        <v>1638111</v>
      </c>
      <c r="D378" s="59">
        <f>+D165+D216+D374+D377</f>
        <v>15115698</v>
      </c>
      <c r="E378" s="60">
        <f>+E165+E216+E374+E377</f>
        <v>16386028</v>
      </c>
      <c r="F378" s="157">
        <f t="shared" si="54"/>
        <v>8.4040445899355767</v>
      </c>
      <c r="G378" s="59">
        <f>+G165+G216+G374+G377</f>
        <v>1403391</v>
      </c>
      <c r="H378" s="59">
        <f>+H165+H216+H374+H377</f>
        <v>1253604</v>
      </c>
      <c r="I378" s="59">
        <f>+I165+I216+I374+I377</f>
        <v>12677717</v>
      </c>
      <c r="J378" s="60">
        <f>+J165+J216+J374+J377</f>
        <v>12442594</v>
      </c>
      <c r="K378" s="157">
        <f t="shared" si="55"/>
        <v>-1.8546162530682773</v>
      </c>
      <c r="L378" s="59">
        <f>+L165+L216+L374+L377</f>
        <v>463802</v>
      </c>
      <c r="M378" s="59">
        <f>+M165+M216+M374+M377</f>
        <v>463176</v>
      </c>
      <c r="N378" s="59">
        <f>+N165+N216+N374+N377</f>
        <v>2741930</v>
      </c>
      <c r="O378" s="60">
        <f>+O165+O216+O374+O377</f>
        <v>4155345</v>
      </c>
      <c r="P378" s="157">
        <f t="shared" si="61"/>
        <v>51.548179566947368</v>
      </c>
      <c r="Q378" s="59">
        <f t="shared" si="56"/>
        <v>1867193</v>
      </c>
      <c r="R378" s="59">
        <f t="shared" si="57"/>
        <v>1716780</v>
      </c>
      <c r="S378" s="59">
        <f t="shared" si="58"/>
        <v>15419647</v>
      </c>
      <c r="T378" s="59">
        <f t="shared" si="59"/>
        <v>16597939</v>
      </c>
      <c r="U378" s="168">
        <f t="shared" si="60"/>
        <v>7.6414978890243086</v>
      </c>
    </row>
    <row r="379" spans="1:21" ht="12.75" hidden="1" customHeight="1" x14ac:dyDescent="0.2">
      <c r="F379" s="162" t="e">
        <f t="shared" si="54"/>
        <v>#DIV/0!</v>
      </c>
      <c r="K379" s="162" t="e">
        <f t="shared" si="55"/>
        <v>#DIV/0!</v>
      </c>
      <c r="P379" s="162" t="e">
        <f t="shared" si="61"/>
        <v>#DIV/0!</v>
      </c>
      <c r="Q379" s="4">
        <f t="shared" si="56"/>
        <v>0</v>
      </c>
      <c r="R379" s="4">
        <f t="shared" si="57"/>
        <v>0</v>
      </c>
      <c r="S379" s="4">
        <f t="shared" si="58"/>
        <v>0</v>
      </c>
      <c r="T379" s="4">
        <f t="shared" si="59"/>
        <v>0</v>
      </c>
      <c r="U379" s="171" t="e">
        <f t="shared" si="60"/>
        <v>#DIV/0!</v>
      </c>
    </row>
    <row r="380" spans="1:21" ht="16.899999999999999" customHeight="1" x14ac:dyDescent="0.2">
      <c r="A380" s="99"/>
      <c r="B380" s="100"/>
      <c r="C380" s="99"/>
      <c r="D380" s="99"/>
      <c r="E380" s="101"/>
      <c r="F380" s="163"/>
      <c r="G380" s="99"/>
      <c r="H380" s="99"/>
      <c r="I380" s="99"/>
      <c r="J380" s="101"/>
      <c r="K380" s="163"/>
      <c r="L380" s="99"/>
      <c r="M380" s="99"/>
      <c r="N380" s="99"/>
      <c r="O380" s="101"/>
      <c r="P380" s="163"/>
      <c r="Q380" s="99"/>
      <c r="R380" s="99"/>
      <c r="S380" s="99"/>
      <c r="T380" s="99"/>
      <c r="U380" s="171"/>
    </row>
    <row r="381" spans="1:21" x14ac:dyDescent="0.2">
      <c r="A381" s="96" t="s">
        <v>356</v>
      </c>
      <c r="B381" s="100"/>
      <c r="C381" s="99"/>
      <c r="D381" s="99"/>
      <c r="E381" s="101"/>
      <c r="F381" s="163"/>
      <c r="J381" s="101"/>
      <c r="K381" s="163"/>
      <c r="O381" s="101"/>
      <c r="P381" s="163"/>
      <c r="T381" s="99"/>
      <c r="U381" s="171"/>
    </row>
    <row r="382" spans="1:21" x14ac:dyDescent="0.2">
      <c r="A382" s="55" t="s">
        <v>58</v>
      </c>
      <c r="B382" s="7">
        <v>60742</v>
      </c>
      <c r="C382" s="9">
        <v>24596</v>
      </c>
      <c r="D382" s="9">
        <v>459867</v>
      </c>
      <c r="E382" s="8">
        <v>357854</v>
      </c>
      <c r="F382" s="156">
        <f t="shared" si="54"/>
        <v>-22.183152955093536</v>
      </c>
      <c r="G382" s="7">
        <v>59923</v>
      </c>
      <c r="H382" s="9">
        <v>33395</v>
      </c>
      <c r="I382" s="9">
        <v>462107</v>
      </c>
      <c r="J382" s="8">
        <v>363868</v>
      </c>
      <c r="K382" s="156">
        <f t="shared" si="55"/>
        <v>-21.258929209036005</v>
      </c>
      <c r="L382" s="9">
        <v>1560</v>
      </c>
      <c r="M382" s="9">
        <v>744</v>
      </c>
      <c r="N382" s="9">
        <v>6539</v>
      </c>
      <c r="O382" s="8">
        <v>8464</v>
      </c>
      <c r="P382" s="156">
        <f t="shared" si="61"/>
        <v>29.438752102768007</v>
      </c>
      <c r="Q382" s="9">
        <f t="shared" si="56"/>
        <v>61483</v>
      </c>
      <c r="R382" s="9">
        <f t="shared" si="57"/>
        <v>34139</v>
      </c>
      <c r="S382" s="9">
        <f t="shared" si="58"/>
        <v>468646</v>
      </c>
      <c r="T382" s="9">
        <f t="shared" si="59"/>
        <v>372332</v>
      </c>
      <c r="U382" s="167">
        <f t="shared" si="60"/>
        <v>-20.551546369754568</v>
      </c>
    </row>
    <row r="383" spans="1:21" x14ac:dyDescent="0.2">
      <c r="A383" s="54" t="s">
        <v>82</v>
      </c>
      <c r="B383" s="58">
        <v>60742</v>
      </c>
      <c r="C383" s="59">
        <v>24596</v>
      </c>
      <c r="D383" s="59">
        <v>459867</v>
      </c>
      <c r="E383" s="60">
        <v>357854</v>
      </c>
      <c r="F383" s="157">
        <f t="shared" si="54"/>
        <v>-22.183152955093536</v>
      </c>
      <c r="G383" s="58">
        <v>59923</v>
      </c>
      <c r="H383" s="59">
        <v>33395</v>
      </c>
      <c r="I383" s="59">
        <v>462107</v>
      </c>
      <c r="J383" s="60">
        <v>363868</v>
      </c>
      <c r="K383" s="157">
        <f t="shared" si="55"/>
        <v>-21.258929209036005</v>
      </c>
      <c r="L383" s="59">
        <v>1560</v>
      </c>
      <c r="M383" s="59">
        <v>744</v>
      </c>
      <c r="N383" s="59">
        <v>6539</v>
      </c>
      <c r="O383" s="60">
        <v>8464</v>
      </c>
      <c r="P383" s="157">
        <f t="shared" si="61"/>
        <v>29.438752102768007</v>
      </c>
      <c r="Q383" s="59">
        <f t="shared" si="56"/>
        <v>61483</v>
      </c>
      <c r="R383" s="59">
        <f t="shared" si="57"/>
        <v>34139</v>
      </c>
      <c r="S383" s="59">
        <f t="shared" si="58"/>
        <v>468646</v>
      </c>
      <c r="T383" s="59">
        <f t="shared" si="59"/>
        <v>372332</v>
      </c>
      <c r="U383" s="168">
        <f t="shared" si="60"/>
        <v>-20.551546369754568</v>
      </c>
    </row>
    <row r="384" spans="1:21" x14ac:dyDescent="0.2">
      <c r="A384" s="54" t="s">
        <v>21</v>
      </c>
      <c r="B384" s="58">
        <f>+B366+B380+B383</f>
        <v>60775</v>
      </c>
      <c r="C384" s="59">
        <f t="shared" ref="C384:O384" si="62">+C366+C380+C383</f>
        <v>24685</v>
      </c>
      <c r="D384" s="59">
        <f t="shared" si="62"/>
        <v>460159</v>
      </c>
      <c r="E384" s="60">
        <f t="shared" si="62"/>
        <v>358383</v>
      </c>
      <c r="F384" s="157">
        <f t="shared" si="54"/>
        <v>-22.117572404321116</v>
      </c>
      <c r="G384" s="58">
        <f t="shared" si="62"/>
        <v>59982</v>
      </c>
      <c r="H384" s="59">
        <f t="shared" si="62"/>
        <v>33531</v>
      </c>
      <c r="I384" s="59">
        <f t="shared" si="62"/>
        <v>462660</v>
      </c>
      <c r="J384" s="60">
        <f t="shared" si="62"/>
        <v>364818</v>
      </c>
      <c r="K384" s="157">
        <f t="shared" si="55"/>
        <v>-21.14771106211905</v>
      </c>
      <c r="L384" s="59">
        <f t="shared" si="62"/>
        <v>1560</v>
      </c>
      <c r="M384" s="59">
        <f t="shared" si="62"/>
        <v>744</v>
      </c>
      <c r="N384" s="59">
        <f t="shared" si="62"/>
        <v>6539</v>
      </c>
      <c r="O384" s="60">
        <f t="shared" si="62"/>
        <v>8464</v>
      </c>
      <c r="P384" s="157">
        <f t="shared" si="61"/>
        <v>29.438752102768007</v>
      </c>
      <c r="Q384" s="59">
        <f t="shared" si="56"/>
        <v>61542</v>
      </c>
      <c r="R384" s="59">
        <f t="shared" si="57"/>
        <v>34275</v>
      </c>
      <c r="S384" s="59">
        <f t="shared" si="58"/>
        <v>469199</v>
      </c>
      <c r="T384" s="59">
        <f t="shared" si="59"/>
        <v>373282</v>
      </c>
      <c r="U384" s="168">
        <f t="shared" si="60"/>
        <v>-20.442711940988794</v>
      </c>
    </row>
    <row r="385" spans="1:21" x14ac:dyDescent="0.2">
      <c r="A385" s="54" t="s">
        <v>22</v>
      </c>
      <c r="B385" s="61"/>
      <c r="C385" s="62"/>
      <c r="D385" s="62"/>
      <c r="E385" s="63"/>
      <c r="F385" s="158"/>
      <c r="G385" s="61"/>
      <c r="H385" s="62"/>
      <c r="I385" s="62"/>
      <c r="J385" s="63"/>
      <c r="K385" s="158"/>
      <c r="L385" s="62"/>
      <c r="M385" s="62"/>
      <c r="N385" s="62"/>
      <c r="O385" s="63"/>
      <c r="P385" s="158"/>
      <c r="Q385" s="62"/>
      <c r="R385" s="62"/>
      <c r="S385" s="62"/>
      <c r="T385" s="62"/>
      <c r="U385" s="169"/>
    </row>
    <row r="386" spans="1:21" x14ac:dyDescent="0.2">
      <c r="A386" s="55" t="s">
        <v>55</v>
      </c>
      <c r="B386" s="7">
        <v>579</v>
      </c>
      <c r="C386" s="9">
        <v>250</v>
      </c>
      <c r="D386" s="9">
        <v>2300</v>
      </c>
      <c r="E386" s="8">
        <v>3844</v>
      </c>
      <c r="F386" s="156">
        <f t="shared" si="54"/>
        <v>67.130434782608688</v>
      </c>
      <c r="G386" s="7">
        <v>0</v>
      </c>
      <c r="H386" s="9">
        <v>10</v>
      </c>
      <c r="I386" s="9">
        <v>-27</v>
      </c>
      <c r="J386" s="8">
        <v>64</v>
      </c>
      <c r="K386" s="156">
        <f t="shared" si="55"/>
        <v>-337.03703703703701</v>
      </c>
      <c r="L386" s="9">
        <v>618</v>
      </c>
      <c r="M386" s="9">
        <v>252</v>
      </c>
      <c r="N386" s="9">
        <v>2257</v>
      </c>
      <c r="O386" s="8">
        <v>4139</v>
      </c>
      <c r="P386" s="156">
        <f t="shared" si="61"/>
        <v>83.385024368630923</v>
      </c>
      <c r="Q386" s="9">
        <f t="shared" si="56"/>
        <v>618</v>
      </c>
      <c r="R386" s="9">
        <f t="shared" si="57"/>
        <v>262</v>
      </c>
      <c r="S386" s="9">
        <f t="shared" si="58"/>
        <v>2230</v>
      </c>
      <c r="T386" s="9">
        <f t="shared" si="59"/>
        <v>4203</v>
      </c>
      <c r="U386" s="167">
        <f t="shared" si="60"/>
        <v>88.475336322869964</v>
      </c>
    </row>
    <row r="387" spans="1:21" x14ac:dyDescent="0.2">
      <c r="A387" s="54" t="s">
        <v>83</v>
      </c>
      <c r="B387" s="58">
        <v>579</v>
      </c>
      <c r="C387" s="59">
        <v>250</v>
      </c>
      <c r="D387" s="59">
        <v>2300</v>
      </c>
      <c r="E387" s="60">
        <v>3844</v>
      </c>
      <c r="F387" s="157">
        <f t="shared" si="54"/>
        <v>67.130434782608688</v>
      </c>
      <c r="G387" s="58">
        <v>0</v>
      </c>
      <c r="H387" s="59">
        <v>10</v>
      </c>
      <c r="I387" s="59">
        <v>-27</v>
      </c>
      <c r="J387" s="60">
        <v>64</v>
      </c>
      <c r="K387" s="157">
        <f t="shared" si="55"/>
        <v>-337.03703703703701</v>
      </c>
      <c r="L387" s="59">
        <v>618</v>
      </c>
      <c r="M387" s="59">
        <v>252</v>
      </c>
      <c r="N387" s="59">
        <v>2257</v>
      </c>
      <c r="O387" s="60">
        <v>4139</v>
      </c>
      <c r="P387" s="157">
        <f t="shared" si="61"/>
        <v>83.385024368630923</v>
      </c>
      <c r="Q387" s="59">
        <f t="shared" si="56"/>
        <v>618</v>
      </c>
      <c r="R387" s="59">
        <f t="shared" si="57"/>
        <v>262</v>
      </c>
      <c r="S387" s="59">
        <f t="shared" si="58"/>
        <v>2230</v>
      </c>
      <c r="T387" s="59">
        <f t="shared" si="59"/>
        <v>4203</v>
      </c>
      <c r="U387" s="168">
        <f t="shared" si="60"/>
        <v>88.475336322869964</v>
      </c>
    </row>
    <row r="388" spans="1:21" x14ac:dyDescent="0.2">
      <c r="A388" s="64" t="s">
        <v>23</v>
      </c>
      <c r="B388" s="10">
        <f>+B334+B355+B384+B387</f>
        <v>61354</v>
      </c>
      <c r="C388" s="26">
        <f t="shared" ref="C388:O388" si="63">+C334+C355+C384+C387</f>
        <v>24935</v>
      </c>
      <c r="D388" s="26">
        <f t="shared" si="63"/>
        <v>462459</v>
      </c>
      <c r="E388" s="11">
        <f t="shared" si="63"/>
        <v>362231</v>
      </c>
      <c r="F388" s="164">
        <f t="shared" si="54"/>
        <v>-21.672840186913866</v>
      </c>
      <c r="G388" s="10">
        <f t="shared" si="63"/>
        <v>59982</v>
      </c>
      <c r="H388" s="26">
        <f t="shared" si="63"/>
        <v>33541</v>
      </c>
      <c r="I388" s="26">
        <f t="shared" si="63"/>
        <v>462637</v>
      </c>
      <c r="J388" s="11">
        <f t="shared" si="63"/>
        <v>364884</v>
      </c>
      <c r="K388" s="164">
        <f t="shared" si="55"/>
        <v>-21.129524875874605</v>
      </c>
      <c r="L388" s="10">
        <f t="shared" si="63"/>
        <v>2178</v>
      </c>
      <c r="M388" s="26">
        <f t="shared" si="63"/>
        <v>996</v>
      </c>
      <c r="N388" s="26">
        <f t="shared" si="63"/>
        <v>8796</v>
      </c>
      <c r="O388" s="11">
        <f t="shared" si="63"/>
        <v>12603</v>
      </c>
      <c r="P388" s="164">
        <f t="shared" si="61"/>
        <v>43.281036834924969</v>
      </c>
      <c r="Q388" s="10">
        <f t="shared" si="56"/>
        <v>62160</v>
      </c>
      <c r="R388" s="26">
        <f t="shared" si="57"/>
        <v>34537</v>
      </c>
      <c r="S388" s="26">
        <f t="shared" si="58"/>
        <v>471433</v>
      </c>
      <c r="T388" s="26">
        <f t="shared" si="59"/>
        <v>377487</v>
      </c>
      <c r="U388" s="172">
        <f t="shared" si="60"/>
        <v>-19.927752193843027</v>
      </c>
    </row>
    <row r="390" spans="1:21" x14ac:dyDescent="0.2">
      <c r="A390" s="102" t="s">
        <v>354</v>
      </c>
    </row>
  </sheetData>
  <mergeCells count="15">
    <mergeCell ref="A1:U1"/>
    <mergeCell ref="N5:O5"/>
    <mergeCell ref="B5:C5"/>
    <mergeCell ref="D5:E5"/>
    <mergeCell ref="G5:H5"/>
    <mergeCell ref="I5:J5"/>
    <mergeCell ref="L5:M5"/>
    <mergeCell ref="Q4:T4"/>
    <mergeCell ref="Q5:R5"/>
    <mergeCell ref="S5:T5"/>
    <mergeCell ref="A3:U3"/>
    <mergeCell ref="A2:U2"/>
    <mergeCell ref="B4:E4"/>
    <mergeCell ref="G4:J4"/>
    <mergeCell ref="L4:O4"/>
  </mergeCells>
  <printOptions gridLines="1"/>
  <pageMargins left="0.25" right="0.25" top="0.5" bottom="0.5" header="0.3" footer="0.3"/>
  <pageSetup scale="78" orientation="landscape" r:id="rId1"/>
  <headerFooter>
    <oddFooter>&amp;L    © Society of Indian Automobile Manufacturers (SIAM)&amp;RPage &amp;P of &amp;N</oddFooter>
  </headerFooter>
  <rowBreaks count="7" manualBreakCount="7">
    <brk id="71" max="16383" man="1"/>
    <brk id="110" max="16383" man="1"/>
    <brk id="175" max="16383" man="1"/>
    <brk id="227" max="16383" man="1"/>
    <brk id="267" max="16383" man="1"/>
    <brk id="308" max="16383" man="1"/>
    <brk id="337" max="16383" man="1"/>
  </rowBreaks>
  <ignoredErrors>
    <ignoredError sqref="L254:O255 L374:O374 L26:O26 L85:O87 L111:O114 L104:O109 L378:O378 L131:O131 L153:O165 L53:O53 B53:E53 B131:E131 B378:E378 B104:E109 B153:E165 B111:E114 B85:E87 B26:E26 B374:E374 B254:E255 G53:J53 G153:J165 G131:J131 G378:J378 G104:J109 G111:J114 G85:J87 G26:J26 G374:J374 G254:J2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sqref="A1:M1"/>
    </sheetView>
  </sheetViews>
  <sheetFormatPr defaultRowHeight="12.75" x14ac:dyDescent="0.2"/>
  <cols>
    <col min="1" max="1" width="36.42578125" style="15" bestFit="1" customWidth="1"/>
    <col min="2" max="3" width="14.7109375" style="15" customWidth="1"/>
    <col min="4" max="4" width="7.140625" style="145" bestFit="1" customWidth="1"/>
    <col min="5" max="6" width="14.7109375" style="15" customWidth="1"/>
    <col min="7" max="7" width="6.5703125" style="145" bestFit="1" customWidth="1"/>
    <col min="8" max="9" width="14.7109375" style="15" customWidth="1"/>
    <col min="10" max="10" width="7.5703125" style="145" bestFit="1" customWidth="1"/>
    <col min="11" max="11" width="13.28515625" style="15" customWidth="1"/>
    <col min="12" max="12" width="12.85546875" style="15" customWidth="1"/>
    <col min="13" max="13" width="7.140625" style="145" bestFit="1" customWidth="1"/>
    <col min="14" max="253" width="9.140625" style="15"/>
    <col min="254" max="254" width="40.5703125" style="15" customWidth="1"/>
    <col min="255" max="266" width="13.28515625" style="15" customWidth="1"/>
    <col min="267" max="509" width="9.140625" style="15"/>
    <col min="510" max="510" width="40.5703125" style="15" customWidth="1"/>
    <col min="511" max="522" width="13.28515625" style="15" customWidth="1"/>
    <col min="523" max="765" width="9.140625" style="15"/>
    <col min="766" max="766" width="40.5703125" style="15" customWidth="1"/>
    <col min="767" max="778" width="13.28515625" style="15" customWidth="1"/>
    <col min="779" max="1021" width="9.140625" style="15"/>
    <col min="1022" max="1022" width="40.5703125" style="15" customWidth="1"/>
    <col min="1023" max="1034" width="13.28515625" style="15" customWidth="1"/>
    <col min="1035" max="1277" width="9.140625" style="15"/>
    <col min="1278" max="1278" width="40.5703125" style="15" customWidth="1"/>
    <col min="1279" max="1290" width="13.28515625" style="15" customWidth="1"/>
    <col min="1291" max="1533" width="9.140625" style="15"/>
    <col min="1534" max="1534" width="40.5703125" style="15" customWidth="1"/>
    <col min="1535" max="1546" width="13.28515625" style="15" customWidth="1"/>
    <col min="1547" max="1789" width="9.140625" style="15"/>
    <col min="1790" max="1790" width="40.5703125" style="15" customWidth="1"/>
    <col min="1791" max="1802" width="13.28515625" style="15" customWidth="1"/>
    <col min="1803" max="2045" width="9.140625" style="15"/>
    <col min="2046" max="2046" width="40.5703125" style="15" customWidth="1"/>
    <col min="2047" max="2058" width="13.28515625" style="15" customWidth="1"/>
    <col min="2059" max="2301" width="9.140625" style="15"/>
    <col min="2302" max="2302" width="40.5703125" style="15" customWidth="1"/>
    <col min="2303" max="2314" width="13.28515625" style="15" customWidth="1"/>
    <col min="2315" max="2557" width="9.140625" style="15"/>
    <col min="2558" max="2558" width="40.5703125" style="15" customWidth="1"/>
    <col min="2559" max="2570" width="13.28515625" style="15" customWidth="1"/>
    <col min="2571" max="2813" width="9.140625" style="15"/>
    <col min="2814" max="2814" width="40.5703125" style="15" customWidth="1"/>
    <col min="2815" max="2826" width="13.28515625" style="15" customWidth="1"/>
    <col min="2827" max="3069" width="9.140625" style="15"/>
    <col min="3070" max="3070" width="40.5703125" style="15" customWidth="1"/>
    <col min="3071" max="3082" width="13.28515625" style="15" customWidth="1"/>
    <col min="3083" max="3325" width="9.140625" style="15"/>
    <col min="3326" max="3326" width="40.5703125" style="15" customWidth="1"/>
    <col min="3327" max="3338" width="13.28515625" style="15" customWidth="1"/>
    <col min="3339" max="3581" width="9.140625" style="15"/>
    <col min="3582" max="3582" width="40.5703125" style="15" customWidth="1"/>
    <col min="3583" max="3594" width="13.28515625" style="15" customWidth="1"/>
    <col min="3595" max="3837" width="9.140625" style="15"/>
    <col min="3838" max="3838" width="40.5703125" style="15" customWidth="1"/>
    <col min="3839" max="3850" width="13.28515625" style="15" customWidth="1"/>
    <col min="3851" max="4093" width="9.140625" style="15"/>
    <col min="4094" max="4094" width="40.5703125" style="15" customWidth="1"/>
    <col min="4095" max="4106" width="13.28515625" style="15" customWidth="1"/>
    <col min="4107" max="4349" width="9.140625" style="15"/>
    <col min="4350" max="4350" width="40.5703125" style="15" customWidth="1"/>
    <col min="4351" max="4362" width="13.28515625" style="15" customWidth="1"/>
    <col min="4363" max="4605" width="9.140625" style="15"/>
    <col min="4606" max="4606" width="40.5703125" style="15" customWidth="1"/>
    <col min="4607" max="4618" width="13.28515625" style="15" customWidth="1"/>
    <col min="4619" max="4861" width="9.140625" style="15"/>
    <col min="4862" max="4862" width="40.5703125" style="15" customWidth="1"/>
    <col min="4863" max="4874" width="13.28515625" style="15" customWidth="1"/>
    <col min="4875" max="5117" width="9.140625" style="15"/>
    <col min="5118" max="5118" width="40.5703125" style="15" customWidth="1"/>
    <col min="5119" max="5130" width="13.28515625" style="15" customWidth="1"/>
    <col min="5131" max="5373" width="9.140625" style="15"/>
    <col min="5374" max="5374" width="40.5703125" style="15" customWidth="1"/>
    <col min="5375" max="5386" width="13.28515625" style="15" customWidth="1"/>
    <col min="5387" max="5629" width="9.140625" style="15"/>
    <col min="5630" max="5630" width="40.5703125" style="15" customWidth="1"/>
    <col min="5631" max="5642" width="13.28515625" style="15" customWidth="1"/>
    <col min="5643" max="5885" width="9.140625" style="15"/>
    <col min="5886" max="5886" width="40.5703125" style="15" customWidth="1"/>
    <col min="5887" max="5898" width="13.28515625" style="15" customWidth="1"/>
    <col min="5899" max="6141" width="9.140625" style="15"/>
    <col min="6142" max="6142" width="40.5703125" style="15" customWidth="1"/>
    <col min="6143" max="6154" width="13.28515625" style="15" customWidth="1"/>
    <col min="6155" max="6397" width="9.140625" style="15"/>
    <col min="6398" max="6398" width="40.5703125" style="15" customWidth="1"/>
    <col min="6399" max="6410" width="13.28515625" style="15" customWidth="1"/>
    <col min="6411" max="6653" width="9.140625" style="15"/>
    <col min="6654" max="6654" width="40.5703125" style="15" customWidth="1"/>
    <col min="6655" max="6666" width="13.28515625" style="15" customWidth="1"/>
    <col min="6667" max="6909" width="9.140625" style="15"/>
    <col min="6910" max="6910" width="40.5703125" style="15" customWidth="1"/>
    <col min="6911" max="6922" width="13.28515625" style="15" customWidth="1"/>
    <col min="6923" max="7165" width="9.140625" style="15"/>
    <col min="7166" max="7166" width="40.5703125" style="15" customWidth="1"/>
    <col min="7167" max="7178" width="13.28515625" style="15" customWidth="1"/>
    <col min="7179" max="7421" width="9.140625" style="15"/>
    <col min="7422" max="7422" width="40.5703125" style="15" customWidth="1"/>
    <col min="7423" max="7434" width="13.28515625" style="15" customWidth="1"/>
    <col min="7435" max="7677" width="9.140625" style="15"/>
    <col min="7678" max="7678" width="40.5703125" style="15" customWidth="1"/>
    <col min="7679" max="7690" width="13.28515625" style="15" customWidth="1"/>
    <col min="7691" max="7933" width="9.140625" style="15"/>
    <col min="7934" max="7934" width="40.5703125" style="15" customWidth="1"/>
    <col min="7935" max="7946" width="13.28515625" style="15" customWidth="1"/>
    <col min="7947" max="8189" width="9.140625" style="15"/>
    <col min="8190" max="8190" width="40.5703125" style="15" customWidth="1"/>
    <col min="8191" max="8202" width="13.28515625" style="15" customWidth="1"/>
    <col min="8203" max="8445" width="9.140625" style="15"/>
    <col min="8446" max="8446" width="40.5703125" style="15" customWidth="1"/>
    <col min="8447" max="8458" width="13.28515625" style="15" customWidth="1"/>
    <col min="8459" max="8701" width="9.140625" style="15"/>
    <col min="8702" max="8702" width="40.5703125" style="15" customWidth="1"/>
    <col min="8703" max="8714" width="13.28515625" style="15" customWidth="1"/>
    <col min="8715" max="8957" width="9.140625" style="15"/>
    <col min="8958" max="8958" width="40.5703125" style="15" customWidth="1"/>
    <col min="8959" max="8970" width="13.28515625" style="15" customWidth="1"/>
    <col min="8971" max="9213" width="9.140625" style="15"/>
    <col min="9214" max="9214" width="40.5703125" style="15" customWidth="1"/>
    <col min="9215" max="9226" width="13.28515625" style="15" customWidth="1"/>
    <col min="9227" max="9469" width="9.140625" style="15"/>
    <col min="9470" max="9470" width="40.5703125" style="15" customWidth="1"/>
    <col min="9471" max="9482" width="13.28515625" style="15" customWidth="1"/>
    <col min="9483" max="9725" width="9.140625" style="15"/>
    <col min="9726" max="9726" width="40.5703125" style="15" customWidth="1"/>
    <col min="9727" max="9738" width="13.28515625" style="15" customWidth="1"/>
    <col min="9739" max="9981" width="9.140625" style="15"/>
    <col min="9982" max="9982" width="40.5703125" style="15" customWidth="1"/>
    <col min="9983" max="9994" width="13.28515625" style="15" customWidth="1"/>
    <col min="9995" max="10237" width="9.140625" style="15"/>
    <col min="10238" max="10238" width="40.5703125" style="15" customWidth="1"/>
    <col min="10239" max="10250" width="13.28515625" style="15" customWidth="1"/>
    <col min="10251" max="10493" width="9.140625" style="15"/>
    <col min="10494" max="10494" width="40.5703125" style="15" customWidth="1"/>
    <col min="10495" max="10506" width="13.28515625" style="15" customWidth="1"/>
    <col min="10507" max="10749" width="9.140625" style="15"/>
    <col min="10750" max="10750" width="40.5703125" style="15" customWidth="1"/>
    <col min="10751" max="10762" width="13.28515625" style="15" customWidth="1"/>
    <col min="10763" max="11005" width="9.140625" style="15"/>
    <col min="11006" max="11006" width="40.5703125" style="15" customWidth="1"/>
    <col min="11007" max="11018" width="13.28515625" style="15" customWidth="1"/>
    <col min="11019" max="11261" width="9.140625" style="15"/>
    <col min="11262" max="11262" width="40.5703125" style="15" customWidth="1"/>
    <col min="11263" max="11274" width="13.28515625" style="15" customWidth="1"/>
    <col min="11275" max="11517" width="9.140625" style="15"/>
    <col min="11518" max="11518" width="40.5703125" style="15" customWidth="1"/>
    <col min="11519" max="11530" width="13.28515625" style="15" customWidth="1"/>
    <col min="11531" max="11773" width="9.140625" style="15"/>
    <col min="11774" max="11774" width="40.5703125" style="15" customWidth="1"/>
    <col min="11775" max="11786" width="13.28515625" style="15" customWidth="1"/>
    <col min="11787" max="12029" width="9.140625" style="15"/>
    <col min="12030" max="12030" width="40.5703125" style="15" customWidth="1"/>
    <col min="12031" max="12042" width="13.28515625" style="15" customWidth="1"/>
    <col min="12043" max="12285" width="9.140625" style="15"/>
    <col min="12286" max="12286" width="40.5703125" style="15" customWidth="1"/>
    <col min="12287" max="12298" width="13.28515625" style="15" customWidth="1"/>
    <col min="12299" max="12541" width="9.140625" style="15"/>
    <col min="12542" max="12542" width="40.5703125" style="15" customWidth="1"/>
    <col min="12543" max="12554" width="13.28515625" style="15" customWidth="1"/>
    <col min="12555" max="12797" width="9.140625" style="15"/>
    <col min="12798" max="12798" width="40.5703125" style="15" customWidth="1"/>
    <col min="12799" max="12810" width="13.28515625" style="15" customWidth="1"/>
    <col min="12811" max="13053" width="9.140625" style="15"/>
    <col min="13054" max="13054" width="40.5703125" style="15" customWidth="1"/>
    <col min="13055" max="13066" width="13.28515625" style="15" customWidth="1"/>
    <col min="13067" max="13309" width="9.140625" style="15"/>
    <col min="13310" max="13310" width="40.5703125" style="15" customWidth="1"/>
    <col min="13311" max="13322" width="13.28515625" style="15" customWidth="1"/>
    <col min="13323" max="13565" width="9.140625" style="15"/>
    <col min="13566" max="13566" width="40.5703125" style="15" customWidth="1"/>
    <col min="13567" max="13578" width="13.28515625" style="15" customWidth="1"/>
    <col min="13579" max="13821" width="9.140625" style="15"/>
    <col min="13822" max="13822" width="40.5703125" style="15" customWidth="1"/>
    <col min="13823" max="13834" width="13.28515625" style="15" customWidth="1"/>
    <col min="13835" max="14077" width="9.140625" style="15"/>
    <col min="14078" max="14078" width="40.5703125" style="15" customWidth="1"/>
    <col min="14079" max="14090" width="13.28515625" style="15" customWidth="1"/>
    <col min="14091" max="14333" width="9.140625" style="15"/>
    <col min="14334" max="14334" width="40.5703125" style="15" customWidth="1"/>
    <col min="14335" max="14346" width="13.28515625" style="15" customWidth="1"/>
    <col min="14347" max="14589" width="9.140625" style="15"/>
    <col min="14590" max="14590" width="40.5703125" style="15" customWidth="1"/>
    <col min="14591" max="14602" width="13.28515625" style="15" customWidth="1"/>
    <col min="14603" max="14845" width="9.140625" style="15"/>
    <col min="14846" max="14846" width="40.5703125" style="15" customWidth="1"/>
    <col min="14847" max="14858" width="13.28515625" style="15" customWidth="1"/>
    <col min="14859" max="15101" width="9.140625" style="15"/>
    <col min="15102" max="15102" width="40.5703125" style="15" customWidth="1"/>
    <col min="15103" max="15114" width="13.28515625" style="15" customWidth="1"/>
    <col min="15115" max="15357" width="9.140625" style="15"/>
    <col min="15358" max="15358" width="40.5703125" style="15" customWidth="1"/>
    <col min="15359" max="15370" width="13.28515625" style="15" customWidth="1"/>
    <col min="15371" max="15613" width="9.140625" style="15"/>
    <col min="15614" max="15614" width="40.5703125" style="15" customWidth="1"/>
    <col min="15615" max="15626" width="13.28515625" style="15" customWidth="1"/>
    <col min="15627" max="15869" width="9.140625" style="15"/>
    <col min="15870" max="15870" width="40.5703125" style="15" customWidth="1"/>
    <col min="15871" max="15882" width="13.28515625" style="15" customWidth="1"/>
    <col min="15883" max="16125" width="9.140625" style="15"/>
    <col min="16126" max="16126" width="40.5703125" style="15" customWidth="1"/>
    <col min="16127" max="16138" width="13.28515625" style="15" customWidth="1"/>
    <col min="16139" max="16384" width="9.140625" style="15"/>
  </cols>
  <sheetData>
    <row r="1" spans="1:13" s="3" customFormat="1" x14ac:dyDescent="0.2">
      <c r="A1" s="124" t="s">
        <v>336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3" customFormat="1" x14ac:dyDescent="0.2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3" customFormat="1" x14ac:dyDescent="0.2">
      <c r="A3" s="133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3" customFormat="1" x14ac:dyDescent="0.2">
      <c r="A4" s="45" t="s">
        <v>0</v>
      </c>
      <c r="B4" s="137" t="s">
        <v>1</v>
      </c>
      <c r="C4" s="128"/>
      <c r="D4" s="173"/>
      <c r="E4" s="137" t="s">
        <v>2</v>
      </c>
      <c r="F4" s="128"/>
      <c r="G4" s="173"/>
      <c r="H4" s="131" t="s">
        <v>3</v>
      </c>
      <c r="I4" s="128"/>
      <c r="J4" s="173"/>
      <c r="K4" s="131" t="s">
        <v>353</v>
      </c>
      <c r="L4" s="128"/>
      <c r="M4" s="182"/>
    </row>
    <row r="5" spans="1:13" s="3" customFormat="1" x14ac:dyDescent="0.2">
      <c r="A5" s="90" t="s">
        <v>4</v>
      </c>
      <c r="B5" s="126" t="s">
        <v>25</v>
      </c>
      <c r="C5" s="132"/>
      <c r="D5" s="174"/>
      <c r="E5" s="126" t="s">
        <v>25</v>
      </c>
      <c r="F5" s="132"/>
      <c r="G5" s="181"/>
      <c r="H5" s="128" t="s">
        <v>25</v>
      </c>
      <c r="I5" s="132"/>
      <c r="J5" s="181"/>
      <c r="K5" s="128" t="s">
        <v>25</v>
      </c>
      <c r="L5" s="132"/>
      <c r="M5" s="182"/>
    </row>
    <row r="6" spans="1:13" s="3" customFormat="1" x14ac:dyDescent="0.2">
      <c r="A6" s="46" t="s">
        <v>28</v>
      </c>
      <c r="B6" s="89" t="s">
        <v>319</v>
      </c>
      <c r="C6" s="89" t="s">
        <v>320</v>
      </c>
      <c r="D6" s="154" t="s">
        <v>355</v>
      </c>
      <c r="E6" s="89" t="s">
        <v>319</v>
      </c>
      <c r="F6" s="89" t="s">
        <v>320</v>
      </c>
      <c r="G6" s="154" t="s">
        <v>355</v>
      </c>
      <c r="H6" s="28" t="s">
        <v>319</v>
      </c>
      <c r="I6" s="89" t="s">
        <v>320</v>
      </c>
      <c r="J6" s="154" t="s">
        <v>355</v>
      </c>
      <c r="K6" s="28" t="s">
        <v>319</v>
      </c>
      <c r="L6" s="89" t="s">
        <v>320</v>
      </c>
      <c r="M6" s="154" t="s">
        <v>355</v>
      </c>
    </row>
    <row r="7" spans="1:13" x14ac:dyDescent="0.2">
      <c r="A7" s="106" t="s">
        <v>316</v>
      </c>
      <c r="B7" s="42"/>
      <c r="C7" s="43"/>
      <c r="D7" s="175"/>
      <c r="E7" s="42"/>
      <c r="F7" s="43"/>
      <c r="G7" s="175"/>
      <c r="H7" s="42"/>
      <c r="I7" s="43"/>
      <c r="J7" s="175"/>
      <c r="K7" s="42"/>
      <c r="L7" s="43"/>
      <c r="M7" s="183"/>
    </row>
    <row r="8" spans="1:13" x14ac:dyDescent="0.2">
      <c r="A8" s="106" t="s">
        <v>10</v>
      </c>
      <c r="B8" s="42"/>
      <c r="C8" s="43"/>
      <c r="D8" s="175"/>
      <c r="E8" s="42"/>
      <c r="F8" s="43"/>
      <c r="G8" s="175"/>
      <c r="H8" s="42"/>
      <c r="I8" s="43"/>
      <c r="J8" s="175"/>
      <c r="K8" s="42"/>
      <c r="L8" s="43"/>
      <c r="M8" s="183"/>
    </row>
    <row r="9" spans="1:13" x14ac:dyDescent="0.2">
      <c r="A9" s="106" t="s">
        <v>72</v>
      </c>
      <c r="B9" s="42"/>
      <c r="C9" s="43"/>
      <c r="D9" s="175"/>
      <c r="E9" s="42"/>
      <c r="F9" s="43"/>
      <c r="G9" s="175"/>
      <c r="H9" s="42"/>
      <c r="I9" s="43"/>
      <c r="J9" s="175"/>
      <c r="K9" s="42"/>
      <c r="L9" s="43"/>
      <c r="M9" s="183"/>
    </row>
    <row r="10" spans="1:13" x14ac:dyDescent="0.2">
      <c r="A10" s="107" t="s">
        <v>48</v>
      </c>
      <c r="B10" s="20">
        <v>3046</v>
      </c>
      <c r="C10" s="19">
        <v>4943</v>
      </c>
      <c r="D10" s="105">
        <f t="shared" ref="D10:D50" si="0">(C10-B10)/B10*100</f>
        <v>62.278397898883789</v>
      </c>
      <c r="E10" s="20">
        <v>842</v>
      </c>
      <c r="F10" s="19">
        <v>2372</v>
      </c>
      <c r="G10" s="105">
        <f t="shared" ref="G10:G50" si="1">(F10-E10)/E10*100</f>
        <v>181.7102137767221</v>
      </c>
      <c r="H10" s="20">
        <v>2005</v>
      </c>
      <c r="I10" s="19">
        <v>2251</v>
      </c>
      <c r="J10" s="105">
        <f t="shared" ref="J10:J50" si="2">(I10-H10)/H10*100</f>
        <v>12.269326683291769</v>
      </c>
      <c r="K10" s="20">
        <f>E10+H10</f>
        <v>2847</v>
      </c>
      <c r="L10" s="19">
        <f>F10+I10</f>
        <v>4623</v>
      </c>
      <c r="M10" s="105">
        <f t="shared" ref="M10:M50" si="3">(L10-K10)/K10*100</f>
        <v>62.381454162276086</v>
      </c>
    </row>
    <row r="11" spans="1:13" x14ac:dyDescent="0.2">
      <c r="A11" s="107" t="s">
        <v>30</v>
      </c>
      <c r="B11" s="20">
        <v>0</v>
      </c>
      <c r="C11" s="19">
        <v>1</v>
      </c>
      <c r="D11" s="176" t="s">
        <v>352</v>
      </c>
      <c r="E11" s="20">
        <v>0</v>
      </c>
      <c r="F11" s="19">
        <v>1</v>
      </c>
      <c r="G11" s="176" t="s">
        <v>352</v>
      </c>
      <c r="H11" s="20">
        <v>0</v>
      </c>
      <c r="I11" s="19">
        <v>0</v>
      </c>
      <c r="J11" s="176" t="s">
        <v>352</v>
      </c>
      <c r="K11" s="20">
        <f t="shared" ref="K11:K50" si="4">E11+H11</f>
        <v>0</v>
      </c>
      <c r="L11" s="19">
        <f t="shared" ref="L11:L50" si="5">F11+I11</f>
        <v>1</v>
      </c>
      <c r="M11" s="184" t="s">
        <v>352</v>
      </c>
    </row>
    <row r="12" spans="1:13" x14ac:dyDescent="0.2">
      <c r="A12" s="107" t="s">
        <v>350</v>
      </c>
      <c r="B12" s="20">
        <v>70</v>
      </c>
      <c r="C12" s="19">
        <v>17</v>
      </c>
      <c r="D12" s="176">
        <f t="shared" si="0"/>
        <v>-75.714285714285708</v>
      </c>
      <c r="E12" s="20">
        <v>78</v>
      </c>
      <c r="F12" s="19">
        <v>18</v>
      </c>
      <c r="G12" s="176">
        <f t="shared" si="1"/>
        <v>-76.923076923076934</v>
      </c>
      <c r="H12" s="20">
        <v>0</v>
      </c>
      <c r="I12" s="19">
        <v>0</v>
      </c>
      <c r="J12" s="176" t="s">
        <v>352</v>
      </c>
      <c r="K12" s="20">
        <f t="shared" si="4"/>
        <v>78</v>
      </c>
      <c r="L12" s="19">
        <f t="shared" si="5"/>
        <v>18</v>
      </c>
      <c r="M12" s="184">
        <f t="shared" si="3"/>
        <v>-76.923076923076934</v>
      </c>
    </row>
    <row r="13" spans="1:13" x14ac:dyDescent="0.2">
      <c r="A13" s="107" t="s">
        <v>50</v>
      </c>
      <c r="B13" s="20">
        <v>138</v>
      </c>
      <c r="C13" s="19">
        <v>337</v>
      </c>
      <c r="D13" s="176">
        <f t="shared" si="0"/>
        <v>144.20289855072463</v>
      </c>
      <c r="E13" s="20">
        <v>131</v>
      </c>
      <c r="F13" s="19">
        <v>365</v>
      </c>
      <c r="G13" s="176">
        <f t="shared" si="1"/>
        <v>178.62595419847329</v>
      </c>
      <c r="H13" s="20">
        <v>1</v>
      </c>
      <c r="I13" s="19">
        <v>31</v>
      </c>
      <c r="J13" s="176">
        <f t="shared" si="2"/>
        <v>3000</v>
      </c>
      <c r="K13" s="20">
        <f t="shared" si="4"/>
        <v>132</v>
      </c>
      <c r="L13" s="19">
        <f t="shared" si="5"/>
        <v>396</v>
      </c>
      <c r="M13" s="184">
        <f t="shared" si="3"/>
        <v>200</v>
      </c>
    </row>
    <row r="14" spans="1:13" x14ac:dyDescent="0.2">
      <c r="A14" s="107" t="s">
        <v>45</v>
      </c>
      <c r="B14" s="20">
        <v>919</v>
      </c>
      <c r="C14" s="19">
        <v>2545</v>
      </c>
      <c r="D14" s="176">
        <f t="shared" si="0"/>
        <v>176.93144722524482</v>
      </c>
      <c r="E14" s="20">
        <v>820</v>
      </c>
      <c r="F14" s="19">
        <v>2438</v>
      </c>
      <c r="G14" s="176">
        <f t="shared" si="1"/>
        <v>197.3170731707317</v>
      </c>
      <c r="H14" s="20">
        <v>614</v>
      </c>
      <c r="I14" s="19">
        <v>1081</v>
      </c>
      <c r="J14" s="176">
        <f t="shared" si="2"/>
        <v>76.058631921824102</v>
      </c>
      <c r="K14" s="20">
        <f t="shared" si="4"/>
        <v>1434</v>
      </c>
      <c r="L14" s="19">
        <f t="shared" si="5"/>
        <v>3519</v>
      </c>
      <c r="M14" s="184">
        <f t="shared" si="3"/>
        <v>145.39748953974896</v>
      </c>
    </row>
    <row r="15" spans="1:13" x14ac:dyDescent="0.2">
      <c r="A15" s="107" t="s">
        <v>51</v>
      </c>
      <c r="B15" s="20">
        <v>865</v>
      </c>
      <c r="C15" s="19">
        <v>1805</v>
      </c>
      <c r="D15" s="176">
        <f t="shared" si="0"/>
        <v>108.67052023121386</v>
      </c>
      <c r="E15" s="20">
        <v>696</v>
      </c>
      <c r="F15" s="19">
        <v>1246</v>
      </c>
      <c r="G15" s="176">
        <f t="shared" si="1"/>
        <v>79.022988505747122</v>
      </c>
      <c r="H15" s="20">
        <v>209</v>
      </c>
      <c r="I15" s="19">
        <v>441</v>
      </c>
      <c r="J15" s="176">
        <f t="shared" si="2"/>
        <v>111.00478468899522</v>
      </c>
      <c r="K15" s="20">
        <f t="shared" si="4"/>
        <v>905</v>
      </c>
      <c r="L15" s="19">
        <f t="shared" si="5"/>
        <v>1687</v>
      </c>
      <c r="M15" s="184">
        <f t="shared" si="3"/>
        <v>86.408839779005518</v>
      </c>
    </row>
    <row r="16" spans="1:13" x14ac:dyDescent="0.2">
      <c r="A16" s="107" t="s">
        <v>53</v>
      </c>
      <c r="B16" s="20">
        <v>29</v>
      </c>
      <c r="C16" s="19" t="s">
        <v>314</v>
      </c>
      <c r="D16" s="176" t="s">
        <v>314</v>
      </c>
      <c r="E16" s="20">
        <v>11</v>
      </c>
      <c r="F16" s="19" t="s">
        <v>314</v>
      </c>
      <c r="G16" s="176" t="s">
        <v>314</v>
      </c>
      <c r="H16" s="20">
        <v>0</v>
      </c>
      <c r="I16" s="19" t="s">
        <v>314</v>
      </c>
      <c r="J16" s="176" t="s">
        <v>314</v>
      </c>
      <c r="K16" s="20">
        <f t="shared" si="4"/>
        <v>11</v>
      </c>
      <c r="L16" s="19" t="s">
        <v>314</v>
      </c>
      <c r="M16" s="184" t="s">
        <v>314</v>
      </c>
    </row>
    <row r="17" spans="1:13" x14ac:dyDescent="0.2">
      <c r="A17" s="106" t="s">
        <v>73</v>
      </c>
      <c r="B17" s="50">
        <v>5067</v>
      </c>
      <c r="C17" s="51">
        <v>9648</v>
      </c>
      <c r="D17" s="177">
        <f t="shared" si="0"/>
        <v>90.40852575488455</v>
      </c>
      <c r="E17" s="50">
        <v>2578</v>
      </c>
      <c r="F17" s="51">
        <v>6440</v>
      </c>
      <c r="G17" s="177">
        <f t="shared" si="1"/>
        <v>149.80605120248254</v>
      </c>
      <c r="H17" s="50">
        <v>2829</v>
      </c>
      <c r="I17" s="51">
        <v>3804</v>
      </c>
      <c r="J17" s="177">
        <f t="shared" si="2"/>
        <v>34.464475079533401</v>
      </c>
      <c r="K17" s="50">
        <f t="shared" si="4"/>
        <v>5407</v>
      </c>
      <c r="L17" s="51">
        <f t="shared" si="5"/>
        <v>10244</v>
      </c>
      <c r="M17" s="185">
        <f t="shared" si="3"/>
        <v>89.458109857592007</v>
      </c>
    </row>
    <row r="18" spans="1:13" x14ac:dyDescent="0.2">
      <c r="A18" s="106" t="s">
        <v>74</v>
      </c>
      <c r="B18" s="48"/>
      <c r="C18" s="49"/>
      <c r="D18" s="178"/>
      <c r="E18" s="48"/>
      <c r="F18" s="49"/>
      <c r="G18" s="178"/>
      <c r="H18" s="48"/>
      <c r="I18" s="49"/>
      <c r="J18" s="178"/>
      <c r="K18" s="48"/>
      <c r="L18" s="49"/>
      <c r="M18" s="186"/>
    </row>
    <row r="19" spans="1:13" x14ac:dyDescent="0.2">
      <c r="A19" s="107" t="s">
        <v>48</v>
      </c>
      <c r="B19" s="20">
        <v>24429</v>
      </c>
      <c r="C19" s="19">
        <v>37535</v>
      </c>
      <c r="D19" s="176">
        <f t="shared" si="0"/>
        <v>53.64935118097344</v>
      </c>
      <c r="E19" s="20">
        <v>21309</v>
      </c>
      <c r="F19" s="19">
        <v>34143</v>
      </c>
      <c r="G19" s="176">
        <f t="shared" si="1"/>
        <v>60.228072645361117</v>
      </c>
      <c r="H19" s="20">
        <v>1336</v>
      </c>
      <c r="I19" s="19">
        <v>3103</v>
      </c>
      <c r="J19" s="176">
        <f t="shared" si="2"/>
        <v>132.26047904191617</v>
      </c>
      <c r="K19" s="20">
        <f t="shared" si="4"/>
        <v>22645</v>
      </c>
      <c r="L19" s="19">
        <f t="shared" si="5"/>
        <v>37246</v>
      </c>
      <c r="M19" s="184">
        <f t="shared" si="3"/>
        <v>64.477809671009055</v>
      </c>
    </row>
    <row r="20" spans="1:13" x14ac:dyDescent="0.2">
      <c r="A20" s="107" t="s">
        <v>37</v>
      </c>
      <c r="B20" s="20">
        <v>1845</v>
      </c>
      <c r="C20" s="19">
        <v>3337</v>
      </c>
      <c r="D20" s="176">
        <f t="shared" si="0"/>
        <v>80.867208672086718</v>
      </c>
      <c r="E20" s="20">
        <v>1678</v>
      </c>
      <c r="F20" s="19">
        <v>3018</v>
      </c>
      <c r="G20" s="176">
        <f t="shared" si="1"/>
        <v>79.856972586412397</v>
      </c>
      <c r="H20" s="20">
        <v>145</v>
      </c>
      <c r="I20" s="19">
        <v>260</v>
      </c>
      <c r="J20" s="176">
        <f t="shared" si="2"/>
        <v>79.310344827586206</v>
      </c>
      <c r="K20" s="20">
        <f t="shared" si="4"/>
        <v>1823</v>
      </c>
      <c r="L20" s="19">
        <f t="shared" si="5"/>
        <v>3278</v>
      </c>
      <c r="M20" s="184">
        <f t="shared" si="3"/>
        <v>79.81349424026331</v>
      </c>
    </row>
    <row r="21" spans="1:13" x14ac:dyDescent="0.2">
      <c r="A21" s="107" t="s">
        <v>50</v>
      </c>
      <c r="B21" s="20">
        <v>1461</v>
      </c>
      <c r="C21" s="19">
        <v>2148</v>
      </c>
      <c r="D21" s="176">
        <f t="shared" si="0"/>
        <v>47.022587268993838</v>
      </c>
      <c r="E21" s="20">
        <v>1163</v>
      </c>
      <c r="F21" s="19">
        <v>1889</v>
      </c>
      <c r="G21" s="176">
        <f t="shared" si="1"/>
        <v>62.424763542562332</v>
      </c>
      <c r="H21" s="20">
        <v>82</v>
      </c>
      <c r="I21" s="19">
        <v>219</v>
      </c>
      <c r="J21" s="176">
        <f t="shared" si="2"/>
        <v>167.07317073170731</v>
      </c>
      <c r="K21" s="20">
        <f t="shared" si="4"/>
        <v>1245</v>
      </c>
      <c r="L21" s="19">
        <f t="shared" si="5"/>
        <v>2108</v>
      </c>
      <c r="M21" s="184">
        <f t="shared" si="3"/>
        <v>69.317269076305223</v>
      </c>
    </row>
    <row r="22" spans="1:13" x14ac:dyDescent="0.2">
      <c r="A22" s="107" t="s">
        <v>45</v>
      </c>
      <c r="B22" s="20">
        <v>46289</v>
      </c>
      <c r="C22" s="19">
        <v>93310</v>
      </c>
      <c r="D22" s="176">
        <f t="shared" si="0"/>
        <v>101.58136922378966</v>
      </c>
      <c r="E22" s="20">
        <v>40484</v>
      </c>
      <c r="F22" s="19">
        <v>77693</v>
      </c>
      <c r="G22" s="176">
        <f t="shared" si="1"/>
        <v>91.910384349372592</v>
      </c>
      <c r="H22" s="20">
        <v>3575</v>
      </c>
      <c r="I22" s="19">
        <v>10471</v>
      </c>
      <c r="J22" s="176">
        <f t="shared" si="2"/>
        <v>192.89510489510488</v>
      </c>
      <c r="K22" s="20">
        <f t="shared" si="4"/>
        <v>44059</v>
      </c>
      <c r="L22" s="19">
        <f t="shared" si="5"/>
        <v>88164</v>
      </c>
      <c r="M22" s="184">
        <f t="shared" si="3"/>
        <v>100.10440545631994</v>
      </c>
    </row>
    <row r="23" spans="1:13" x14ac:dyDescent="0.2">
      <c r="A23" s="107" t="s">
        <v>51</v>
      </c>
      <c r="B23" s="20">
        <v>14586</v>
      </c>
      <c r="C23" s="19">
        <v>27455</v>
      </c>
      <c r="D23" s="176">
        <f t="shared" si="0"/>
        <v>88.228438228438236</v>
      </c>
      <c r="E23" s="20">
        <v>12312</v>
      </c>
      <c r="F23" s="19">
        <v>22641</v>
      </c>
      <c r="G23" s="176">
        <f t="shared" si="1"/>
        <v>83.893762183235864</v>
      </c>
      <c r="H23" s="20">
        <v>1777</v>
      </c>
      <c r="I23" s="19">
        <v>4503</v>
      </c>
      <c r="J23" s="176">
        <f t="shared" si="2"/>
        <v>153.40461451885199</v>
      </c>
      <c r="K23" s="20">
        <f t="shared" si="4"/>
        <v>14089</v>
      </c>
      <c r="L23" s="19">
        <f t="shared" si="5"/>
        <v>27144</v>
      </c>
      <c r="M23" s="184">
        <f t="shared" si="3"/>
        <v>92.660941159770033</v>
      </c>
    </row>
    <row r="24" spans="1:13" x14ac:dyDescent="0.2">
      <c r="A24" s="107" t="s">
        <v>52</v>
      </c>
      <c r="B24" s="20" t="s">
        <v>314</v>
      </c>
      <c r="C24" s="19" t="s">
        <v>314</v>
      </c>
      <c r="D24" s="176" t="s">
        <v>314</v>
      </c>
      <c r="E24" s="20">
        <v>630</v>
      </c>
      <c r="F24" s="19">
        <v>777</v>
      </c>
      <c r="G24" s="176">
        <f t="shared" si="1"/>
        <v>23.333333333333332</v>
      </c>
      <c r="H24" s="20">
        <v>0</v>
      </c>
      <c r="I24" s="19">
        <v>0</v>
      </c>
      <c r="J24" s="176" t="s">
        <v>352</v>
      </c>
      <c r="K24" s="20">
        <f t="shared" si="4"/>
        <v>630</v>
      </c>
      <c r="L24" s="19">
        <f t="shared" si="5"/>
        <v>777</v>
      </c>
      <c r="M24" s="184">
        <f t="shared" si="3"/>
        <v>23.333333333333332</v>
      </c>
    </row>
    <row r="25" spans="1:13" x14ac:dyDescent="0.2">
      <c r="A25" s="106" t="s">
        <v>75</v>
      </c>
      <c r="B25" s="50">
        <v>88610</v>
      </c>
      <c r="C25" s="51">
        <v>163785</v>
      </c>
      <c r="D25" s="177">
        <f t="shared" si="0"/>
        <v>84.838054395666404</v>
      </c>
      <c r="E25" s="50">
        <v>77576</v>
      </c>
      <c r="F25" s="51">
        <v>140161</v>
      </c>
      <c r="G25" s="177">
        <f t="shared" si="1"/>
        <v>80.675724450861082</v>
      </c>
      <c r="H25" s="50">
        <v>6915</v>
      </c>
      <c r="I25" s="51">
        <v>18556</v>
      </c>
      <c r="J25" s="177">
        <f t="shared" si="2"/>
        <v>168.34417932031815</v>
      </c>
      <c r="K25" s="50">
        <f t="shared" si="4"/>
        <v>84491</v>
      </c>
      <c r="L25" s="51">
        <f t="shared" si="5"/>
        <v>158717</v>
      </c>
      <c r="M25" s="185">
        <f t="shared" si="3"/>
        <v>87.850777005834942</v>
      </c>
    </row>
    <row r="26" spans="1:13" x14ac:dyDescent="0.2">
      <c r="A26" s="106" t="s">
        <v>13</v>
      </c>
      <c r="B26" s="50">
        <v>93677</v>
      </c>
      <c r="C26" s="51">
        <v>173433</v>
      </c>
      <c r="D26" s="177">
        <f t="shared" si="0"/>
        <v>85.139361849760348</v>
      </c>
      <c r="E26" s="50">
        <v>80154</v>
      </c>
      <c r="F26" s="51">
        <v>146601</v>
      </c>
      <c r="G26" s="177">
        <f t="shared" si="1"/>
        <v>82.899169099483487</v>
      </c>
      <c r="H26" s="50">
        <v>9744</v>
      </c>
      <c r="I26" s="51">
        <v>22360</v>
      </c>
      <c r="J26" s="177">
        <f t="shared" si="2"/>
        <v>129.47454844006566</v>
      </c>
      <c r="K26" s="50">
        <f t="shared" si="4"/>
        <v>89898</v>
      </c>
      <c r="L26" s="51">
        <f t="shared" si="5"/>
        <v>168961</v>
      </c>
      <c r="M26" s="185">
        <f t="shared" si="3"/>
        <v>87.947451556208151</v>
      </c>
    </row>
    <row r="27" spans="1:13" customFormat="1" ht="15" x14ac:dyDescent="0.25">
      <c r="A27" s="108" t="s">
        <v>351</v>
      </c>
      <c r="B27" s="135" t="s">
        <v>338</v>
      </c>
      <c r="C27" s="136"/>
      <c r="D27" s="179"/>
      <c r="E27" s="81"/>
      <c r="F27" s="82"/>
      <c r="G27" s="179"/>
      <c r="H27" s="83"/>
      <c r="I27" s="82"/>
      <c r="J27" s="179"/>
      <c r="K27" s="83"/>
      <c r="L27" s="82"/>
      <c r="M27" s="187"/>
    </row>
    <row r="28" spans="1:13" x14ac:dyDescent="0.2">
      <c r="A28" s="106" t="s">
        <v>14</v>
      </c>
      <c r="B28" s="48"/>
      <c r="C28" s="49"/>
      <c r="D28" s="178"/>
      <c r="E28" s="48"/>
      <c r="F28" s="49"/>
      <c r="G28" s="178"/>
      <c r="H28" s="48"/>
      <c r="I28" s="49"/>
      <c r="J28" s="178"/>
      <c r="K28" s="48"/>
      <c r="L28" s="49"/>
      <c r="M28" s="186"/>
    </row>
    <row r="29" spans="1:13" x14ac:dyDescent="0.2">
      <c r="A29" s="106" t="s">
        <v>72</v>
      </c>
      <c r="B29" s="48"/>
      <c r="C29" s="49"/>
      <c r="D29" s="178"/>
      <c r="E29" s="48"/>
      <c r="F29" s="49"/>
      <c r="G29" s="178"/>
      <c r="H29" s="48"/>
      <c r="I29" s="49"/>
      <c r="J29" s="178"/>
      <c r="K29" s="48"/>
      <c r="L29" s="49"/>
      <c r="M29" s="186"/>
    </row>
    <row r="30" spans="1:13" x14ac:dyDescent="0.2">
      <c r="A30" s="107" t="s">
        <v>48</v>
      </c>
      <c r="B30" s="20">
        <v>182</v>
      </c>
      <c r="C30" s="19">
        <v>98</v>
      </c>
      <c r="D30" s="176">
        <f t="shared" si="0"/>
        <v>-46.153846153846153</v>
      </c>
      <c r="E30" s="20">
        <v>28</v>
      </c>
      <c r="F30" s="19">
        <v>98</v>
      </c>
      <c r="G30" s="176">
        <f t="shared" si="1"/>
        <v>250</v>
      </c>
      <c r="H30" s="20">
        <v>51</v>
      </c>
      <c r="I30" s="19">
        <v>20</v>
      </c>
      <c r="J30" s="176">
        <f t="shared" si="2"/>
        <v>-60.784313725490193</v>
      </c>
      <c r="K30" s="20">
        <f t="shared" si="4"/>
        <v>79</v>
      </c>
      <c r="L30" s="19">
        <f t="shared" si="5"/>
        <v>118</v>
      </c>
      <c r="M30" s="184">
        <f t="shared" si="3"/>
        <v>49.367088607594937</v>
      </c>
    </row>
    <row r="31" spans="1:13" x14ac:dyDescent="0.2">
      <c r="A31" s="107" t="s">
        <v>30</v>
      </c>
      <c r="B31" s="20">
        <v>4422</v>
      </c>
      <c r="C31" s="19">
        <v>7551</v>
      </c>
      <c r="D31" s="176">
        <f t="shared" si="0"/>
        <v>70.759837177747627</v>
      </c>
      <c r="E31" s="20">
        <v>3869</v>
      </c>
      <c r="F31" s="19">
        <v>7722</v>
      </c>
      <c r="G31" s="176">
        <f t="shared" si="1"/>
        <v>99.586456448694747</v>
      </c>
      <c r="H31" s="20">
        <v>117</v>
      </c>
      <c r="I31" s="19">
        <v>224</v>
      </c>
      <c r="J31" s="176">
        <f t="shared" si="2"/>
        <v>91.452991452991455</v>
      </c>
      <c r="K31" s="20">
        <f t="shared" si="4"/>
        <v>3986</v>
      </c>
      <c r="L31" s="19">
        <f t="shared" si="5"/>
        <v>7946</v>
      </c>
      <c r="M31" s="184">
        <f t="shared" si="3"/>
        <v>99.347717009533369</v>
      </c>
    </row>
    <row r="32" spans="1:13" x14ac:dyDescent="0.2">
      <c r="A32" s="107" t="s">
        <v>37</v>
      </c>
      <c r="B32" s="20">
        <v>46</v>
      </c>
      <c r="C32" s="19">
        <v>80</v>
      </c>
      <c r="D32" s="176">
        <f t="shared" si="0"/>
        <v>73.91304347826086</v>
      </c>
      <c r="E32" s="20">
        <v>32</v>
      </c>
      <c r="F32" s="19">
        <v>82</v>
      </c>
      <c r="G32" s="176">
        <f t="shared" si="1"/>
        <v>156.25</v>
      </c>
      <c r="H32" s="20">
        <v>0</v>
      </c>
      <c r="I32" s="19">
        <v>0</v>
      </c>
      <c r="J32" s="176" t="s">
        <v>352</v>
      </c>
      <c r="K32" s="20">
        <f t="shared" si="4"/>
        <v>32</v>
      </c>
      <c r="L32" s="19">
        <f t="shared" si="5"/>
        <v>82</v>
      </c>
      <c r="M32" s="184">
        <f t="shared" si="3"/>
        <v>156.25</v>
      </c>
    </row>
    <row r="33" spans="1:13" x14ac:dyDescent="0.2">
      <c r="A33" s="107" t="s">
        <v>50</v>
      </c>
      <c r="B33" s="20">
        <v>409</v>
      </c>
      <c r="C33" s="19">
        <v>517</v>
      </c>
      <c r="D33" s="176">
        <f t="shared" si="0"/>
        <v>26.405867970660147</v>
      </c>
      <c r="E33" s="20">
        <v>416</v>
      </c>
      <c r="F33" s="19">
        <v>498</v>
      </c>
      <c r="G33" s="176">
        <f t="shared" si="1"/>
        <v>19.71153846153846</v>
      </c>
      <c r="H33" s="20">
        <v>9</v>
      </c>
      <c r="I33" s="19">
        <v>124</v>
      </c>
      <c r="J33" s="176">
        <f t="shared" si="2"/>
        <v>1277.7777777777778</v>
      </c>
      <c r="K33" s="20">
        <f t="shared" si="4"/>
        <v>425</v>
      </c>
      <c r="L33" s="19">
        <f t="shared" si="5"/>
        <v>622</v>
      </c>
      <c r="M33" s="184">
        <f t="shared" si="3"/>
        <v>46.352941176470587</v>
      </c>
    </row>
    <row r="34" spans="1:13" x14ac:dyDescent="0.2">
      <c r="A34" s="107" t="s">
        <v>45</v>
      </c>
      <c r="B34" s="20">
        <v>3962</v>
      </c>
      <c r="C34" s="19">
        <v>5577</v>
      </c>
      <c r="D34" s="176">
        <f t="shared" si="0"/>
        <v>40.762241292276627</v>
      </c>
      <c r="E34" s="20">
        <v>2414</v>
      </c>
      <c r="F34" s="19">
        <v>4099</v>
      </c>
      <c r="G34" s="176">
        <f t="shared" si="1"/>
        <v>69.801159900579947</v>
      </c>
      <c r="H34" s="20">
        <v>519</v>
      </c>
      <c r="I34" s="19">
        <v>807</v>
      </c>
      <c r="J34" s="176">
        <f t="shared" si="2"/>
        <v>55.49132947976878</v>
      </c>
      <c r="K34" s="20">
        <f t="shared" si="4"/>
        <v>2933</v>
      </c>
      <c r="L34" s="19">
        <f t="shared" si="5"/>
        <v>4906</v>
      </c>
      <c r="M34" s="184">
        <f t="shared" si="3"/>
        <v>67.269007841800203</v>
      </c>
    </row>
    <row r="35" spans="1:13" x14ac:dyDescent="0.2">
      <c r="A35" s="107" t="s">
        <v>46</v>
      </c>
      <c r="B35" s="20">
        <v>0</v>
      </c>
      <c r="C35" s="19">
        <v>0</v>
      </c>
      <c r="D35" s="176" t="s">
        <v>352</v>
      </c>
      <c r="E35" s="20">
        <v>0</v>
      </c>
      <c r="F35" s="19">
        <v>9</v>
      </c>
      <c r="G35" s="176" t="s">
        <v>352</v>
      </c>
      <c r="H35" s="20">
        <v>0</v>
      </c>
      <c r="I35" s="19">
        <v>0</v>
      </c>
      <c r="J35" s="176" t="s">
        <v>352</v>
      </c>
      <c r="K35" s="20">
        <f t="shared" si="4"/>
        <v>0</v>
      </c>
      <c r="L35" s="19">
        <f t="shared" si="5"/>
        <v>9</v>
      </c>
      <c r="M35" s="184" t="s">
        <v>352</v>
      </c>
    </row>
    <row r="36" spans="1:13" x14ac:dyDescent="0.2">
      <c r="A36" s="107" t="s">
        <v>51</v>
      </c>
      <c r="B36" s="20">
        <v>766</v>
      </c>
      <c r="C36" s="19">
        <v>597</v>
      </c>
      <c r="D36" s="176">
        <f t="shared" si="0"/>
        <v>-22.06266318537859</v>
      </c>
      <c r="E36" s="20">
        <v>667</v>
      </c>
      <c r="F36" s="19">
        <v>512</v>
      </c>
      <c r="G36" s="176">
        <f t="shared" si="1"/>
        <v>-23.238380809595203</v>
      </c>
      <c r="H36" s="20">
        <v>212</v>
      </c>
      <c r="I36" s="19">
        <v>73</v>
      </c>
      <c r="J36" s="176">
        <f t="shared" si="2"/>
        <v>-65.566037735849065</v>
      </c>
      <c r="K36" s="20">
        <f t="shared" si="4"/>
        <v>879</v>
      </c>
      <c r="L36" s="19">
        <f t="shared" si="5"/>
        <v>585</v>
      </c>
      <c r="M36" s="184">
        <f t="shared" si="3"/>
        <v>-33.44709897610921</v>
      </c>
    </row>
    <row r="37" spans="1:13" x14ac:dyDescent="0.2">
      <c r="A37" s="106" t="s">
        <v>73</v>
      </c>
      <c r="B37" s="50">
        <v>9787</v>
      </c>
      <c r="C37" s="51">
        <v>14420</v>
      </c>
      <c r="D37" s="177">
        <f t="shared" si="0"/>
        <v>47.338305916011038</v>
      </c>
      <c r="E37" s="50">
        <v>7426</v>
      </c>
      <c r="F37" s="51">
        <v>13020</v>
      </c>
      <c r="G37" s="177">
        <f t="shared" si="1"/>
        <v>75.329921896040943</v>
      </c>
      <c r="H37" s="50">
        <v>908</v>
      </c>
      <c r="I37" s="51">
        <v>1248</v>
      </c>
      <c r="J37" s="177">
        <f t="shared" si="2"/>
        <v>37.444933920704848</v>
      </c>
      <c r="K37" s="50">
        <f t="shared" si="4"/>
        <v>8334</v>
      </c>
      <c r="L37" s="51">
        <f t="shared" si="5"/>
        <v>14268</v>
      </c>
      <c r="M37" s="185">
        <f t="shared" si="3"/>
        <v>71.202303815694748</v>
      </c>
    </row>
    <row r="38" spans="1:13" x14ac:dyDescent="0.2">
      <c r="A38" s="106" t="s">
        <v>74</v>
      </c>
      <c r="B38" s="48"/>
      <c r="C38" s="49"/>
      <c r="D38" s="178"/>
      <c r="E38" s="48"/>
      <c r="F38" s="49"/>
      <c r="G38" s="178"/>
      <c r="H38" s="48"/>
      <c r="I38" s="49"/>
      <c r="J38" s="178"/>
      <c r="K38" s="48"/>
      <c r="L38" s="49"/>
      <c r="M38" s="186"/>
    </row>
    <row r="39" spans="1:13" x14ac:dyDescent="0.2">
      <c r="A39" s="107" t="s">
        <v>48</v>
      </c>
      <c r="B39" s="20">
        <v>31025</v>
      </c>
      <c r="C39" s="19">
        <v>37779</v>
      </c>
      <c r="D39" s="176">
        <f t="shared" si="0"/>
        <v>21.769540692989526</v>
      </c>
      <c r="E39" s="20">
        <v>29601</v>
      </c>
      <c r="F39" s="19">
        <v>36153</v>
      </c>
      <c r="G39" s="176">
        <f t="shared" si="1"/>
        <v>22.134387351778656</v>
      </c>
      <c r="H39" s="20">
        <v>1445</v>
      </c>
      <c r="I39" s="19">
        <v>1467</v>
      </c>
      <c r="J39" s="176">
        <f t="shared" si="2"/>
        <v>1.5224913494809689</v>
      </c>
      <c r="K39" s="20">
        <f t="shared" si="4"/>
        <v>31046</v>
      </c>
      <c r="L39" s="19">
        <f t="shared" si="5"/>
        <v>37620</v>
      </c>
      <c r="M39" s="184">
        <f t="shared" si="3"/>
        <v>21.1750305997552</v>
      </c>
    </row>
    <row r="40" spans="1:13" x14ac:dyDescent="0.2">
      <c r="A40" s="107" t="s">
        <v>30</v>
      </c>
      <c r="B40" s="20">
        <v>671</v>
      </c>
      <c r="C40" s="19">
        <v>1069</v>
      </c>
      <c r="D40" s="176">
        <f t="shared" si="0"/>
        <v>59.314456035767513</v>
      </c>
      <c r="E40" s="20">
        <v>560</v>
      </c>
      <c r="F40" s="19">
        <v>1068</v>
      </c>
      <c r="G40" s="176">
        <f t="shared" si="1"/>
        <v>90.714285714285708</v>
      </c>
      <c r="H40" s="20">
        <v>121</v>
      </c>
      <c r="I40" s="19">
        <v>36</v>
      </c>
      <c r="J40" s="176">
        <f t="shared" si="2"/>
        <v>-70.247933884297524</v>
      </c>
      <c r="K40" s="20">
        <f t="shared" si="4"/>
        <v>681</v>
      </c>
      <c r="L40" s="19">
        <f t="shared" si="5"/>
        <v>1104</v>
      </c>
      <c r="M40" s="184">
        <f t="shared" si="3"/>
        <v>62.114537444933923</v>
      </c>
    </row>
    <row r="41" spans="1:13" x14ac:dyDescent="0.2">
      <c r="A41" s="107" t="s">
        <v>35</v>
      </c>
      <c r="B41" s="20">
        <v>2944</v>
      </c>
      <c r="C41" s="19">
        <v>9911</v>
      </c>
      <c r="D41" s="176">
        <f t="shared" si="0"/>
        <v>236.65081521739131</v>
      </c>
      <c r="E41" s="20">
        <v>731</v>
      </c>
      <c r="F41" s="19">
        <v>1406</v>
      </c>
      <c r="G41" s="176">
        <f t="shared" si="1"/>
        <v>92.339261285909714</v>
      </c>
      <c r="H41" s="20">
        <v>2342</v>
      </c>
      <c r="I41" s="19">
        <v>8102</v>
      </c>
      <c r="J41" s="176">
        <f t="shared" si="2"/>
        <v>245.94363791631088</v>
      </c>
      <c r="K41" s="20">
        <f t="shared" si="4"/>
        <v>3073</v>
      </c>
      <c r="L41" s="19">
        <f t="shared" si="5"/>
        <v>9508</v>
      </c>
      <c r="M41" s="184">
        <f t="shared" si="3"/>
        <v>209.40449072567523</v>
      </c>
    </row>
    <row r="42" spans="1:13" x14ac:dyDescent="0.2">
      <c r="A42" s="107" t="s">
        <v>37</v>
      </c>
      <c r="B42" s="20">
        <v>113027</v>
      </c>
      <c r="C42" s="19">
        <v>117580</v>
      </c>
      <c r="D42" s="176">
        <f t="shared" si="0"/>
        <v>4.0282410397515633</v>
      </c>
      <c r="E42" s="20">
        <v>114743</v>
      </c>
      <c r="F42" s="19">
        <v>112903</v>
      </c>
      <c r="G42" s="176">
        <f t="shared" si="1"/>
        <v>-1.6035836608769161</v>
      </c>
      <c r="H42" s="20">
        <v>6847</v>
      </c>
      <c r="I42" s="19">
        <v>15755</v>
      </c>
      <c r="J42" s="176">
        <f t="shared" si="2"/>
        <v>130.10077406163282</v>
      </c>
      <c r="K42" s="20">
        <f t="shared" si="4"/>
        <v>121590</v>
      </c>
      <c r="L42" s="19">
        <f t="shared" si="5"/>
        <v>128658</v>
      </c>
      <c r="M42" s="184">
        <f t="shared" si="3"/>
        <v>5.812978040957316</v>
      </c>
    </row>
    <row r="43" spans="1:13" x14ac:dyDescent="0.2">
      <c r="A43" s="107" t="s">
        <v>39</v>
      </c>
      <c r="B43" s="20">
        <v>21320</v>
      </c>
      <c r="C43" s="19">
        <v>24977</v>
      </c>
      <c r="D43" s="176">
        <f t="shared" si="0"/>
        <v>17.152908067542214</v>
      </c>
      <c r="E43" s="20">
        <v>19917</v>
      </c>
      <c r="F43" s="19">
        <v>22819</v>
      </c>
      <c r="G43" s="176">
        <f t="shared" si="1"/>
        <v>14.570467439875484</v>
      </c>
      <c r="H43" s="20">
        <v>790</v>
      </c>
      <c r="I43" s="19">
        <v>1958</v>
      </c>
      <c r="J43" s="176">
        <f t="shared" si="2"/>
        <v>147.84810126582281</v>
      </c>
      <c r="K43" s="20">
        <f t="shared" si="4"/>
        <v>20707</v>
      </c>
      <c r="L43" s="19">
        <f t="shared" si="5"/>
        <v>24777</v>
      </c>
      <c r="M43" s="184">
        <f t="shared" si="3"/>
        <v>19.655189066499251</v>
      </c>
    </row>
    <row r="44" spans="1:13" x14ac:dyDescent="0.2">
      <c r="A44" s="107" t="s">
        <v>49</v>
      </c>
      <c r="B44" s="20">
        <v>30</v>
      </c>
      <c r="C44" s="19">
        <v>0</v>
      </c>
      <c r="D44" s="176">
        <f t="shared" si="0"/>
        <v>-100</v>
      </c>
      <c r="E44" s="20">
        <v>0</v>
      </c>
      <c r="F44" s="19">
        <v>0</v>
      </c>
      <c r="G44" s="176" t="s">
        <v>352</v>
      </c>
      <c r="H44" s="20">
        <v>30</v>
      </c>
      <c r="I44" s="19">
        <v>0</v>
      </c>
      <c r="J44" s="176">
        <f t="shared" si="2"/>
        <v>-100</v>
      </c>
      <c r="K44" s="20">
        <f t="shared" si="4"/>
        <v>30</v>
      </c>
      <c r="L44" s="19">
        <f t="shared" si="5"/>
        <v>0</v>
      </c>
      <c r="M44" s="184">
        <f t="shared" si="3"/>
        <v>-100</v>
      </c>
    </row>
    <row r="45" spans="1:13" x14ac:dyDescent="0.2">
      <c r="A45" s="107" t="s">
        <v>50</v>
      </c>
      <c r="B45" s="20">
        <v>1124</v>
      </c>
      <c r="C45" s="19">
        <v>1741</v>
      </c>
      <c r="D45" s="176">
        <f t="shared" si="0"/>
        <v>54.893238434163706</v>
      </c>
      <c r="E45" s="20">
        <v>852</v>
      </c>
      <c r="F45" s="19">
        <v>1342</v>
      </c>
      <c r="G45" s="176">
        <f t="shared" si="1"/>
        <v>57.511737089201873</v>
      </c>
      <c r="H45" s="20">
        <v>142</v>
      </c>
      <c r="I45" s="19">
        <v>238</v>
      </c>
      <c r="J45" s="176">
        <f t="shared" si="2"/>
        <v>67.605633802816897</v>
      </c>
      <c r="K45" s="20">
        <f t="shared" si="4"/>
        <v>994</v>
      </c>
      <c r="L45" s="19">
        <f t="shared" si="5"/>
        <v>1580</v>
      </c>
      <c r="M45" s="184">
        <f t="shared" si="3"/>
        <v>58.95372233400402</v>
      </c>
    </row>
    <row r="46" spans="1:13" x14ac:dyDescent="0.2">
      <c r="A46" s="107" t="s">
        <v>45</v>
      </c>
      <c r="B46" s="20">
        <v>109254</v>
      </c>
      <c r="C46" s="19">
        <v>145083</v>
      </c>
      <c r="D46" s="176">
        <f t="shared" si="0"/>
        <v>32.794222637157446</v>
      </c>
      <c r="E46" s="20">
        <v>98574</v>
      </c>
      <c r="F46" s="19">
        <v>125997</v>
      </c>
      <c r="G46" s="176">
        <f t="shared" si="1"/>
        <v>27.81970905106823</v>
      </c>
      <c r="H46" s="20">
        <v>6979</v>
      </c>
      <c r="I46" s="19">
        <v>12472</v>
      </c>
      <c r="J46" s="176">
        <f t="shared" si="2"/>
        <v>78.707551225103884</v>
      </c>
      <c r="K46" s="20">
        <f t="shared" si="4"/>
        <v>105553</v>
      </c>
      <c r="L46" s="19">
        <f t="shared" si="5"/>
        <v>138469</v>
      </c>
      <c r="M46" s="184">
        <f t="shared" si="3"/>
        <v>31.18433393650583</v>
      </c>
    </row>
    <row r="47" spans="1:13" x14ac:dyDescent="0.2">
      <c r="A47" s="107" t="s">
        <v>51</v>
      </c>
      <c r="B47" s="20">
        <v>6888</v>
      </c>
      <c r="C47" s="19">
        <v>6832</v>
      </c>
      <c r="D47" s="176">
        <f t="shared" si="0"/>
        <v>-0.81300813008130091</v>
      </c>
      <c r="E47" s="20">
        <v>5645</v>
      </c>
      <c r="F47" s="19">
        <v>5454</v>
      </c>
      <c r="G47" s="176">
        <f t="shared" si="1"/>
        <v>-3.3835252435783878</v>
      </c>
      <c r="H47" s="20">
        <v>946</v>
      </c>
      <c r="I47" s="19">
        <v>1303</v>
      </c>
      <c r="J47" s="176">
        <f t="shared" si="2"/>
        <v>37.737843551797042</v>
      </c>
      <c r="K47" s="20">
        <f t="shared" si="4"/>
        <v>6591</v>
      </c>
      <c r="L47" s="19">
        <f t="shared" si="5"/>
        <v>6757</v>
      </c>
      <c r="M47" s="184">
        <f t="shared" si="3"/>
        <v>2.5185859505386134</v>
      </c>
    </row>
    <row r="48" spans="1:13" x14ac:dyDescent="0.2">
      <c r="A48" s="106" t="s">
        <v>75</v>
      </c>
      <c r="B48" s="50">
        <v>286283</v>
      </c>
      <c r="C48" s="51">
        <v>344972</v>
      </c>
      <c r="D48" s="177">
        <f t="shared" si="0"/>
        <v>20.500344065138343</v>
      </c>
      <c r="E48" s="50">
        <v>270623</v>
      </c>
      <c r="F48" s="51">
        <v>307142</v>
      </c>
      <c r="G48" s="177">
        <f t="shared" si="1"/>
        <v>13.494418434501132</v>
      </c>
      <c r="H48" s="50">
        <v>19642</v>
      </c>
      <c r="I48" s="51">
        <v>41331</v>
      </c>
      <c r="J48" s="177">
        <f t="shared" si="2"/>
        <v>110.4215456674473</v>
      </c>
      <c r="K48" s="50">
        <f t="shared" si="4"/>
        <v>290265</v>
      </c>
      <c r="L48" s="51">
        <f t="shared" si="5"/>
        <v>348473</v>
      </c>
      <c r="M48" s="185">
        <f t="shared" si="3"/>
        <v>20.053399479785714</v>
      </c>
    </row>
    <row r="49" spans="1:13" x14ac:dyDescent="0.2">
      <c r="A49" s="106" t="s">
        <v>15</v>
      </c>
      <c r="B49" s="50">
        <v>296070</v>
      </c>
      <c r="C49" s="51">
        <v>359392</v>
      </c>
      <c r="D49" s="177">
        <f t="shared" si="0"/>
        <v>21.387509710541426</v>
      </c>
      <c r="E49" s="50">
        <v>278049</v>
      </c>
      <c r="F49" s="51">
        <v>320162</v>
      </c>
      <c r="G49" s="177">
        <f t="shared" si="1"/>
        <v>15.145891551489127</v>
      </c>
      <c r="H49" s="50">
        <v>20550</v>
      </c>
      <c r="I49" s="51">
        <v>42579</v>
      </c>
      <c r="J49" s="177">
        <f t="shared" si="2"/>
        <v>107.19708029197079</v>
      </c>
      <c r="K49" s="50">
        <f t="shared" si="4"/>
        <v>298599</v>
      </c>
      <c r="L49" s="51">
        <f t="shared" si="5"/>
        <v>362741</v>
      </c>
      <c r="M49" s="185">
        <f t="shared" si="3"/>
        <v>21.480982856607021</v>
      </c>
    </row>
    <row r="50" spans="1:13" x14ac:dyDescent="0.2">
      <c r="A50" s="47" t="s">
        <v>16</v>
      </c>
      <c r="B50" s="52">
        <v>389747</v>
      </c>
      <c r="C50" s="53">
        <v>532825</v>
      </c>
      <c r="D50" s="180">
        <f t="shared" si="0"/>
        <v>36.710481414866571</v>
      </c>
      <c r="E50" s="52">
        <v>358203</v>
      </c>
      <c r="F50" s="53">
        <v>466763</v>
      </c>
      <c r="G50" s="180">
        <f t="shared" si="1"/>
        <v>30.306837184501529</v>
      </c>
      <c r="H50" s="52">
        <v>30294</v>
      </c>
      <c r="I50" s="53">
        <v>64939</v>
      </c>
      <c r="J50" s="180">
        <f t="shared" si="2"/>
        <v>114.36258004885455</v>
      </c>
      <c r="K50" s="52">
        <f t="shared" si="4"/>
        <v>388497</v>
      </c>
      <c r="L50" s="53">
        <f t="shared" si="5"/>
        <v>531702</v>
      </c>
      <c r="M50" s="188">
        <f t="shared" si="3"/>
        <v>36.861288504158338</v>
      </c>
    </row>
    <row r="52" spans="1:13" x14ac:dyDescent="0.2">
      <c r="A52" s="65" t="s">
        <v>337</v>
      </c>
    </row>
  </sheetData>
  <mergeCells count="12">
    <mergeCell ref="B27:C27"/>
    <mergeCell ref="B4:C4"/>
    <mergeCell ref="E4:F4"/>
    <mergeCell ref="H4:I4"/>
    <mergeCell ref="B5:C5"/>
    <mergeCell ref="E5:F5"/>
    <mergeCell ref="H5:I5"/>
    <mergeCell ref="K4:L4"/>
    <mergeCell ref="K5:L5"/>
    <mergeCell ref="A3:M3"/>
    <mergeCell ref="A2:M2"/>
    <mergeCell ref="A1:M1"/>
  </mergeCells>
  <printOptions gridLines="1"/>
  <pageMargins left="0.25" right="0.25" top="0.5" bottom="0.75" header="0.3" footer="0.3"/>
  <pageSetup orientation="landscape" r:id="rId1"/>
  <headerFooter>
    <oddFooter>&amp;L    © Society of Indian Automobile Manufacturers (SIAM)&amp;RPage &amp;P of &amp;N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Report</vt:lpstr>
      <vt:lpstr>Report CVs</vt:lpstr>
      <vt:lpstr>Report!Print_Titles</vt:lpstr>
      <vt:lpstr>'Report CVs'!Print_Titles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2022-01-16T11:38:53Z</cp:lastPrinted>
  <dcterms:created xsi:type="dcterms:W3CDTF">2022-01-10T03:35:20Z</dcterms:created>
  <dcterms:modified xsi:type="dcterms:W3CDTF">2022-01-16T13:07:14Z</dcterms:modified>
</cp:coreProperties>
</file>