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"/>
    </mc:Choice>
  </mc:AlternateContent>
  <bookViews>
    <workbookView xWindow="-120" yWindow="-120" windowWidth="20730" windowHeight="11160" tabRatio="757"/>
  </bookViews>
  <sheets>
    <sheet name="Summary" sheetId="1" r:id="rId1"/>
    <sheet name="Report" sheetId="4" r:id="rId2"/>
    <sheet name="Report for Commercial Vehicles" sheetId="9" r:id="rId3"/>
  </sheets>
  <definedNames>
    <definedName name="_xlnm.Print_Area" localSheetId="1">Report!$A$1:$U$410</definedName>
    <definedName name="_xlnm.Print_Area" localSheetId="2">'Report for Commercial Vehicles'!$A$1:$G$52</definedName>
    <definedName name="_xlnm.Print_Titles" localSheetId="1">Report!$1:$7</definedName>
    <definedName name="_xlnm.Print_Titles" localSheetId="2">'Report for Commercial Vehicles'!$1:$8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0" i="4" l="1"/>
  <c r="K314" i="4"/>
  <c r="F106" i="4"/>
  <c r="F408" i="4"/>
  <c r="F407" i="4"/>
  <c r="F406" i="4"/>
  <c r="F403" i="4"/>
  <c r="F402" i="4"/>
  <c r="F401" i="4"/>
  <c r="F398" i="4"/>
  <c r="F392" i="4"/>
  <c r="F384" i="4"/>
  <c r="F383" i="4"/>
  <c r="F380" i="4"/>
  <c r="F379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1" i="4"/>
  <c r="F360" i="4"/>
  <c r="F358" i="4"/>
  <c r="F357" i="4"/>
  <c r="F355" i="4"/>
  <c r="F354" i="4"/>
  <c r="F353" i="4"/>
  <c r="F352" i="4"/>
  <c r="F350" i="4"/>
  <c r="F348" i="4"/>
  <c r="F347" i="4"/>
  <c r="F344" i="4"/>
  <c r="F343" i="4"/>
  <c r="F342" i="4"/>
  <c r="F340" i="4"/>
  <c r="F339" i="4"/>
  <c r="F338" i="4"/>
  <c r="F337" i="4"/>
  <c r="F336" i="4"/>
  <c r="F335" i="4"/>
  <c r="F334" i="4"/>
  <c r="F333" i="4"/>
  <c r="F331" i="4"/>
  <c r="F330" i="4"/>
  <c r="F329" i="4"/>
  <c r="F328" i="4"/>
  <c r="F326" i="4"/>
  <c r="F325" i="4"/>
  <c r="F324" i="4"/>
  <c r="F323" i="4"/>
  <c r="F322" i="4"/>
  <c r="F321" i="4"/>
  <c r="F320" i="4"/>
  <c r="F318" i="4"/>
  <c r="F317" i="4"/>
  <c r="F316" i="4"/>
  <c r="F314" i="4"/>
  <c r="F312" i="4"/>
  <c r="F310" i="4"/>
  <c r="F309" i="4"/>
  <c r="F308" i="4"/>
  <c r="F307" i="4"/>
  <c r="F306" i="4"/>
  <c r="F305" i="4"/>
  <c r="F304" i="4"/>
  <c r="F302" i="4"/>
  <c r="F300" i="4"/>
  <c r="F298" i="4"/>
  <c r="F297" i="4"/>
  <c r="F296" i="4"/>
  <c r="F294" i="4"/>
  <c r="F293" i="4"/>
  <c r="F292" i="4"/>
  <c r="F291" i="4"/>
  <c r="F290" i="4"/>
  <c r="F289" i="4"/>
  <c r="F288" i="4"/>
  <c r="F286" i="4"/>
  <c r="F285" i="4"/>
  <c r="F284" i="4"/>
  <c r="F283" i="4"/>
  <c r="F281" i="4"/>
  <c r="F280" i="4"/>
  <c r="F279" i="4"/>
  <c r="F275" i="4"/>
  <c r="F274" i="4"/>
  <c r="F273" i="4"/>
  <c r="F272" i="4"/>
  <c r="F271" i="4"/>
  <c r="F270" i="4"/>
  <c r="F269" i="4"/>
  <c r="F268" i="4"/>
  <c r="F264" i="4"/>
  <c r="F263" i="4"/>
  <c r="F262" i="4"/>
  <c r="F260" i="4"/>
  <c r="F259" i="4"/>
  <c r="F257" i="4"/>
  <c r="F256" i="4"/>
  <c r="F255" i="4"/>
  <c r="F254" i="4"/>
  <c r="F253" i="4"/>
  <c r="F252" i="4"/>
  <c r="F251" i="4"/>
  <c r="F250" i="4"/>
  <c r="F248" i="4"/>
  <c r="F247" i="4"/>
  <c r="F245" i="4"/>
  <c r="F244" i="4"/>
  <c r="F239" i="4"/>
  <c r="F238" i="4"/>
  <c r="F237" i="4"/>
  <c r="F236" i="4"/>
  <c r="F235" i="4"/>
  <c r="F234" i="4"/>
  <c r="F233" i="4"/>
  <c r="F230" i="4"/>
  <c r="F229" i="4"/>
  <c r="F228" i="4"/>
  <c r="F227" i="4"/>
  <c r="F225" i="4"/>
  <c r="F224" i="4"/>
  <c r="F223" i="4"/>
  <c r="F222" i="4"/>
  <c r="F221" i="4"/>
  <c r="F220" i="4"/>
  <c r="F216" i="4"/>
  <c r="F215" i="4"/>
  <c r="F214" i="4"/>
  <c r="F213" i="4"/>
  <c r="F212" i="4"/>
  <c r="F211" i="4"/>
  <c r="F210" i="4"/>
  <c r="F209" i="4"/>
  <c r="F206" i="4"/>
  <c r="F205" i="4"/>
  <c r="F204" i="4"/>
  <c r="F202" i="4"/>
  <c r="F201" i="4"/>
  <c r="F200" i="4"/>
  <c r="F199" i="4"/>
  <c r="F198" i="4"/>
  <c r="F196" i="4"/>
  <c r="F195" i="4"/>
  <c r="F194" i="4"/>
  <c r="F193" i="4"/>
  <c r="F192" i="4"/>
  <c r="F191" i="4"/>
  <c r="F190" i="4"/>
  <c r="F184" i="4"/>
  <c r="F183" i="4"/>
  <c r="F182" i="4"/>
  <c r="F181" i="4"/>
  <c r="F180" i="4"/>
  <c r="F176" i="4"/>
  <c r="F175" i="4"/>
  <c r="F174" i="4"/>
  <c r="F173" i="4"/>
  <c r="F172" i="4"/>
  <c r="F170" i="4"/>
  <c r="F169" i="4"/>
  <c r="F168" i="4"/>
  <c r="F167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8" i="4"/>
  <c r="F147" i="4"/>
  <c r="F146" i="4"/>
  <c r="F143" i="4"/>
  <c r="F142" i="4"/>
  <c r="F141" i="4"/>
  <c r="F140" i="4"/>
  <c r="F139" i="4"/>
  <c r="F137" i="4"/>
  <c r="F135" i="4"/>
  <c r="F133" i="4"/>
  <c r="F132" i="4"/>
  <c r="F130" i="4"/>
  <c r="F129" i="4"/>
  <c r="F128" i="4"/>
  <c r="F126" i="4"/>
  <c r="F125" i="4"/>
  <c r="F123" i="4"/>
  <c r="F122" i="4"/>
  <c r="F121" i="4"/>
  <c r="F120" i="4"/>
  <c r="F119" i="4"/>
  <c r="F115" i="4"/>
  <c r="F114" i="4"/>
  <c r="F112" i="4"/>
  <c r="F111" i="4"/>
  <c r="F110" i="4"/>
  <c r="F109" i="4"/>
  <c r="F108" i="4"/>
  <c r="F104" i="4"/>
  <c r="F103" i="4"/>
  <c r="F102" i="4"/>
  <c r="F101" i="4"/>
  <c r="F100" i="4"/>
  <c r="F99" i="4"/>
  <c r="F96" i="4"/>
  <c r="F94" i="4"/>
  <c r="F93" i="4"/>
  <c r="F92" i="4"/>
  <c r="F91" i="4"/>
  <c r="F90" i="4"/>
  <c r="F88" i="4"/>
  <c r="F87" i="4"/>
  <c r="F86" i="4"/>
  <c r="F85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3" i="4"/>
  <c r="F62" i="4"/>
  <c r="F61" i="4"/>
  <c r="F57" i="4"/>
  <c r="F54" i="4"/>
  <c r="F53" i="4"/>
  <c r="F52" i="4"/>
  <c r="F51" i="4"/>
  <c r="F50" i="4"/>
  <c r="F46" i="4"/>
  <c r="F45" i="4"/>
  <c r="F44" i="4"/>
  <c r="F43" i="4"/>
  <c r="F42" i="4"/>
  <c r="F41" i="4"/>
  <c r="F40" i="4"/>
  <c r="F39" i="4"/>
  <c r="F34" i="4"/>
  <c r="F33" i="4"/>
  <c r="F32" i="4"/>
  <c r="F29" i="4"/>
  <c r="F28" i="4"/>
  <c r="F27" i="4"/>
  <c r="F26" i="4"/>
  <c r="F25" i="4"/>
  <c r="F24" i="4"/>
  <c r="F22" i="4"/>
  <c r="F21" i="4"/>
  <c r="F20" i="4"/>
  <c r="F19" i="4"/>
  <c r="F15" i="4"/>
  <c r="F14" i="4"/>
  <c r="F13" i="4"/>
  <c r="F12" i="4"/>
  <c r="U408" i="4"/>
  <c r="U407" i="4"/>
  <c r="U406" i="4"/>
  <c r="U403" i="4"/>
  <c r="U402" i="4"/>
  <c r="U401" i="4"/>
  <c r="U398" i="4"/>
  <c r="U392" i="4"/>
  <c r="U384" i="4"/>
  <c r="U383" i="4"/>
  <c r="U380" i="4"/>
  <c r="U379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1" i="4"/>
  <c r="U360" i="4"/>
  <c r="U358" i="4"/>
  <c r="U357" i="4"/>
  <c r="U355" i="4"/>
  <c r="U354" i="4"/>
  <c r="U353" i="4"/>
  <c r="U352" i="4"/>
  <c r="U350" i="4"/>
  <c r="U348" i="4"/>
  <c r="U347" i="4"/>
  <c r="U346" i="4"/>
  <c r="U345" i="4"/>
  <c r="U344" i="4"/>
  <c r="U343" i="4"/>
  <c r="U342" i="4"/>
  <c r="U340" i="4"/>
  <c r="U339" i="4"/>
  <c r="U338" i="4"/>
  <c r="U337" i="4"/>
  <c r="U336" i="4"/>
  <c r="U335" i="4"/>
  <c r="U334" i="4"/>
  <c r="U333" i="4"/>
  <c r="U331" i="4"/>
  <c r="U330" i="4"/>
  <c r="U329" i="4"/>
  <c r="U328" i="4"/>
  <c r="U326" i="4"/>
  <c r="U325" i="4"/>
  <c r="U324" i="4"/>
  <c r="U323" i="4"/>
  <c r="U322" i="4"/>
  <c r="U321" i="4"/>
  <c r="U320" i="4"/>
  <c r="U318" i="4"/>
  <c r="U317" i="4"/>
  <c r="U316" i="4"/>
  <c r="U314" i="4"/>
  <c r="U312" i="4"/>
  <c r="U310" i="4"/>
  <c r="U309" i="4"/>
  <c r="U308" i="4"/>
  <c r="U307" i="4"/>
  <c r="U306" i="4"/>
  <c r="U305" i="4"/>
  <c r="U304" i="4"/>
  <c r="U302" i="4"/>
  <c r="U301" i="4"/>
  <c r="U300" i="4"/>
  <c r="U298" i="4"/>
  <c r="U297" i="4"/>
  <c r="U296" i="4"/>
  <c r="U294" i="4"/>
  <c r="U293" i="4"/>
  <c r="U292" i="4"/>
  <c r="U291" i="4"/>
  <c r="U290" i="4"/>
  <c r="U289" i="4"/>
  <c r="U288" i="4"/>
  <c r="U286" i="4"/>
  <c r="U285" i="4"/>
  <c r="U284" i="4"/>
  <c r="U283" i="4"/>
  <c r="U281" i="4"/>
  <c r="U280" i="4"/>
  <c r="U279" i="4"/>
  <c r="U275" i="4"/>
  <c r="U274" i="4"/>
  <c r="U273" i="4"/>
  <c r="U272" i="4"/>
  <c r="U271" i="4"/>
  <c r="U270" i="4"/>
  <c r="U269" i="4"/>
  <c r="U268" i="4"/>
  <c r="U264" i="4"/>
  <c r="U263" i="4"/>
  <c r="U262" i="4"/>
  <c r="U260" i="4"/>
  <c r="U259" i="4"/>
  <c r="U257" i="4"/>
  <c r="U256" i="4"/>
  <c r="U255" i="4"/>
  <c r="U254" i="4"/>
  <c r="U253" i="4"/>
  <c r="U252" i="4"/>
  <c r="U251" i="4"/>
  <c r="U250" i="4"/>
  <c r="U248" i="4"/>
  <c r="U247" i="4"/>
  <c r="U245" i="4"/>
  <c r="U244" i="4"/>
  <c r="U239" i="4"/>
  <c r="U238" i="4"/>
  <c r="U237" i="4"/>
  <c r="U236" i="4"/>
  <c r="U235" i="4"/>
  <c r="U234" i="4"/>
  <c r="U233" i="4"/>
  <c r="U230" i="4"/>
  <c r="U229" i="4"/>
  <c r="U228" i="4"/>
  <c r="U227" i="4"/>
  <c r="U225" i="4"/>
  <c r="U224" i="4"/>
  <c r="U223" i="4"/>
  <c r="U222" i="4"/>
  <c r="U221" i="4"/>
  <c r="U220" i="4"/>
  <c r="U216" i="4"/>
  <c r="U215" i="4"/>
  <c r="U214" i="4"/>
  <c r="U213" i="4"/>
  <c r="U212" i="4"/>
  <c r="U211" i="4"/>
  <c r="U210" i="4"/>
  <c r="U209" i="4"/>
  <c r="U206" i="4"/>
  <c r="U205" i="4"/>
  <c r="U204" i="4"/>
  <c r="U202" i="4"/>
  <c r="U201" i="4"/>
  <c r="U200" i="4"/>
  <c r="U199" i="4"/>
  <c r="U198" i="4"/>
  <c r="U196" i="4"/>
  <c r="U195" i="4"/>
  <c r="U194" i="4"/>
  <c r="U193" i="4"/>
  <c r="U192" i="4"/>
  <c r="U191" i="4"/>
  <c r="U190" i="4"/>
  <c r="U184" i="4"/>
  <c r="U183" i="4"/>
  <c r="U182" i="4"/>
  <c r="U181" i="4"/>
  <c r="U180" i="4"/>
  <c r="U176" i="4"/>
  <c r="U175" i="4"/>
  <c r="U174" i="4"/>
  <c r="U173" i="4"/>
  <c r="U172" i="4"/>
  <c r="U170" i="4"/>
  <c r="U169" i="4"/>
  <c r="U168" i="4"/>
  <c r="U167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3" i="4"/>
  <c r="U142" i="4"/>
  <c r="U141" i="4"/>
  <c r="U140" i="4"/>
  <c r="U139" i="4"/>
  <c r="U137" i="4"/>
  <c r="U135" i="4"/>
  <c r="U132" i="4"/>
  <c r="U130" i="4"/>
  <c r="U129" i="4"/>
  <c r="U128" i="4"/>
  <c r="U127" i="4"/>
  <c r="U126" i="4"/>
  <c r="U125" i="4"/>
  <c r="U123" i="4"/>
  <c r="U122" i="4"/>
  <c r="U121" i="4"/>
  <c r="U120" i="4"/>
  <c r="U119" i="4"/>
  <c r="U115" i="4"/>
  <c r="U114" i="4"/>
  <c r="U113" i="4"/>
  <c r="U112" i="4"/>
  <c r="U111" i="4"/>
  <c r="U110" i="4"/>
  <c r="U109" i="4"/>
  <c r="U108" i="4"/>
  <c r="U106" i="4"/>
  <c r="U104" i="4"/>
  <c r="U103" i="4"/>
  <c r="U102" i="4"/>
  <c r="U101" i="4"/>
  <c r="U100" i="4"/>
  <c r="U99" i="4"/>
  <c r="U98" i="4"/>
  <c r="U96" i="4"/>
  <c r="U94" i="4"/>
  <c r="U93" i="4"/>
  <c r="U92" i="4"/>
  <c r="U91" i="4"/>
  <c r="U88" i="4"/>
  <c r="U87" i="4"/>
  <c r="U86" i="4"/>
  <c r="U85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3" i="4"/>
  <c r="U62" i="4"/>
  <c r="U61" i="4"/>
  <c r="U60" i="4"/>
  <c r="U58" i="4"/>
  <c r="U57" i="4"/>
  <c r="U54" i="4"/>
  <c r="U53" i="4"/>
  <c r="U52" i="4"/>
  <c r="U51" i="4"/>
  <c r="U50" i="4"/>
  <c r="U49" i="4"/>
  <c r="U46" i="4"/>
  <c r="U45" i="4"/>
  <c r="U44" i="4"/>
  <c r="U43" i="4"/>
  <c r="U42" i="4"/>
  <c r="U41" i="4"/>
  <c r="U40" i="4"/>
  <c r="U39" i="4"/>
  <c r="U34" i="4"/>
  <c r="U33" i="4"/>
  <c r="U32" i="4"/>
  <c r="U29" i="4"/>
  <c r="U28" i="4"/>
  <c r="U27" i="4"/>
  <c r="U26" i="4"/>
  <c r="U25" i="4"/>
  <c r="U24" i="4"/>
  <c r="U23" i="4"/>
  <c r="U22" i="4"/>
  <c r="U21" i="4"/>
  <c r="U20" i="4"/>
  <c r="U19" i="4"/>
  <c r="U18" i="4"/>
  <c r="U15" i="4"/>
  <c r="U14" i="4"/>
  <c r="U13" i="4"/>
  <c r="U12" i="4"/>
  <c r="P408" i="4"/>
  <c r="P407" i="4"/>
  <c r="P406" i="4"/>
  <c r="P403" i="4"/>
  <c r="P402" i="4"/>
  <c r="P401" i="4"/>
  <c r="P398" i="4"/>
  <c r="P392" i="4"/>
  <c r="P384" i="4"/>
  <c r="P383" i="4"/>
  <c r="P380" i="4"/>
  <c r="P379" i="4"/>
  <c r="P375" i="4"/>
  <c r="P374" i="4"/>
  <c r="P372" i="4"/>
  <c r="P371" i="4"/>
  <c r="P370" i="4"/>
  <c r="P369" i="4"/>
  <c r="P367" i="4"/>
  <c r="P366" i="4"/>
  <c r="P365" i="4"/>
  <c r="P364" i="4"/>
  <c r="P361" i="4"/>
  <c r="P340" i="4"/>
  <c r="P337" i="4"/>
  <c r="P334" i="4"/>
  <c r="P333" i="4"/>
  <c r="P331" i="4"/>
  <c r="P330" i="4"/>
  <c r="P328" i="4"/>
  <c r="P326" i="4"/>
  <c r="P325" i="4"/>
  <c r="P324" i="4"/>
  <c r="P322" i="4"/>
  <c r="P318" i="4"/>
  <c r="P317" i="4"/>
  <c r="P316" i="4"/>
  <c r="P314" i="4"/>
  <c r="P312" i="4"/>
  <c r="P310" i="4"/>
  <c r="P309" i="4"/>
  <c r="P308" i="4"/>
  <c r="P307" i="4"/>
  <c r="P306" i="4"/>
  <c r="P305" i="4"/>
  <c r="P304" i="4"/>
  <c r="P302" i="4"/>
  <c r="P301" i="4"/>
  <c r="P300" i="4"/>
  <c r="P298" i="4"/>
  <c r="P297" i="4"/>
  <c r="P296" i="4"/>
  <c r="P294" i="4"/>
  <c r="P293" i="4"/>
  <c r="P292" i="4"/>
  <c r="P291" i="4"/>
  <c r="P290" i="4"/>
  <c r="P289" i="4"/>
  <c r="P288" i="4"/>
  <c r="P286" i="4"/>
  <c r="P285" i="4"/>
  <c r="P284" i="4"/>
  <c r="P283" i="4"/>
  <c r="P281" i="4"/>
  <c r="P280" i="4"/>
  <c r="P279" i="4"/>
  <c r="P275" i="4"/>
  <c r="P274" i="4"/>
  <c r="P273" i="4"/>
  <c r="P272" i="4"/>
  <c r="P271" i="4"/>
  <c r="P270" i="4"/>
  <c r="P269" i="4"/>
  <c r="P268" i="4"/>
  <c r="P264" i="4"/>
  <c r="P263" i="4"/>
  <c r="P262" i="4"/>
  <c r="P260" i="4"/>
  <c r="P259" i="4"/>
  <c r="P257" i="4"/>
  <c r="P256" i="4"/>
  <c r="P255" i="4"/>
  <c r="P254" i="4"/>
  <c r="P253" i="4"/>
  <c r="P252" i="4"/>
  <c r="P251" i="4"/>
  <c r="P250" i="4"/>
  <c r="P248" i="4"/>
  <c r="P247" i="4"/>
  <c r="P245" i="4"/>
  <c r="P244" i="4"/>
  <c r="P239" i="4"/>
  <c r="P238" i="4"/>
  <c r="P236" i="4"/>
  <c r="P235" i="4"/>
  <c r="P234" i="4"/>
  <c r="P233" i="4"/>
  <c r="P230" i="4"/>
  <c r="P229" i="4"/>
  <c r="P225" i="4"/>
  <c r="P223" i="4"/>
  <c r="P222" i="4"/>
  <c r="P221" i="4"/>
  <c r="P220" i="4"/>
  <c r="P216" i="4"/>
  <c r="P215" i="4"/>
  <c r="P213" i="4"/>
  <c r="P212" i="4"/>
  <c r="P211" i="4"/>
  <c r="P210" i="4"/>
  <c r="P209" i="4"/>
  <c r="P206" i="4"/>
  <c r="P205" i="4"/>
  <c r="P204" i="4"/>
  <c r="P202" i="4"/>
  <c r="P200" i="4"/>
  <c r="P199" i="4"/>
  <c r="P198" i="4"/>
  <c r="P196" i="4"/>
  <c r="P195" i="4"/>
  <c r="P193" i="4"/>
  <c r="P192" i="4"/>
  <c r="P191" i="4"/>
  <c r="P190" i="4"/>
  <c r="P184" i="4"/>
  <c r="P183" i="4"/>
  <c r="P182" i="4"/>
  <c r="P181" i="4"/>
  <c r="P180" i="4"/>
  <c r="P176" i="4"/>
  <c r="P175" i="4"/>
  <c r="P174" i="4"/>
  <c r="P173" i="4"/>
  <c r="P172" i="4"/>
  <c r="P170" i="4"/>
  <c r="P169" i="4"/>
  <c r="P168" i="4"/>
  <c r="P167" i="4"/>
  <c r="P163" i="4"/>
  <c r="P161" i="4"/>
  <c r="P160" i="4"/>
  <c r="P159" i="4"/>
  <c r="P158" i="4"/>
  <c r="P157" i="4"/>
  <c r="P155" i="4"/>
  <c r="P154" i="4"/>
  <c r="P153" i="4"/>
  <c r="P152" i="4"/>
  <c r="P151" i="4"/>
  <c r="P150" i="4"/>
  <c r="P148" i="4"/>
  <c r="P147" i="4"/>
  <c r="P146" i="4"/>
  <c r="P143" i="4"/>
  <c r="P142" i="4"/>
  <c r="P140" i="4"/>
  <c r="P139" i="4"/>
  <c r="P135" i="4"/>
  <c r="P125" i="4"/>
  <c r="P123" i="4"/>
  <c r="P122" i="4"/>
  <c r="P121" i="4"/>
  <c r="P120" i="4"/>
  <c r="P119" i="4"/>
  <c r="P115" i="4"/>
  <c r="P114" i="4"/>
  <c r="P111" i="4"/>
  <c r="P110" i="4"/>
  <c r="P109" i="4"/>
  <c r="P106" i="4"/>
  <c r="P104" i="4"/>
  <c r="P103" i="4"/>
  <c r="P102" i="4"/>
  <c r="P101" i="4"/>
  <c r="P100" i="4"/>
  <c r="P99" i="4"/>
  <c r="P96" i="4"/>
  <c r="P94" i="4"/>
  <c r="P93" i="4"/>
  <c r="P92" i="4"/>
  <c r="P91" i="4"/>
  <c r="P90" i="4"/>
  <c r="P88" i="4"/>
  <c r="P87" i="4"/>
  <c r="P86" i="4"/>
  <c r="P80" i="4"/>
  <c r="P79" i="4"/>
  <c r="P78" i="4"/>
  <c r="P77" i="4"/>
  <c r="P76" i="4"/>
  <c r="P75" i="4"/>
  <c r="P74" i="4"/>
  <c r="P73" i="4"/>
  <c r="P72" i="4"/>
  <c r="P70" i="4"/>
  <c r="P69" i="4"/>
  <c r="P68" i="4"/>
  <c r="P67" i="4"/>
  <c r="P63" i="4"/>
  <c r="P46" i="4"/>
  <c r="P45" i="4"/>
  <c r="P44" i="4"/>
  <c r="P43" i="4"/>
  <c r="P42" i="4"/>
  <c r="P41" i="4"/>
  <c r="P40" i="4"/>
  <c r="P39" i="4"/>
  <c r="P34" i="4"/>
  <c r="P33" i="4"/>
  <c r="P29" i="4"/>
  <c r="P28" i="4"/>
  <c r="P27" i="4"/>
  <c r="P26" i="4"/>
  <c r="P25" i="4"/>
  <c r="P24" i="4"/>
  <c r="P22" i="4"/>
  <c r="P21" i="4"/>
  <c r="P20" i="4"/>
  <c r="P19" i="4"/>
  <c r="P15" i="4"/>
  <c r="P14" i="4"/>
  <c r="P13" i="4"/>
  <c r="P12" i="4"/>
  <c r="K408" i="4"/>
  <c r="K407" i="4"/>
  <c r="K406" i="4"/>
  <c r="K403" i="4"/>
  <c r="K402" i="4"/>
  <c r="K401" i="4"/>
  <c r="K398" i="4"/>
  <c r="K392" i="4"/>
  <c r="K384" i="4"/>
  <c r="K383" i="4"/>
  <c r="K380" i="4"/>
  <c r="K379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1" i="4"/>
  <c r="K360" i="4"/>
  <c r="K358" i="4"/>
  <c r="K357" i="4"/>
  <c r="K355" i="4"/>
  <c r="K354" i="4"/>
  <c r="K353" i="4"/>
  <c r="K352" i="4"/>
  <c r="K350" i="4"/>
  <c r="K348" i="4"/>
  <c r="K347" i="4"/>
  <c r="K346" i="4"/>
  <c r="K345" i="4"/>
  <c r="K344" i="4"/>
  <c r="K343" i="4"/>
  <c r="K342" i="4"/>
  <c r="K340" i="4"/>
  <c r="K339" i="4"/>
  <c r="K338" i="4"/>
  <c r="K337" i="4"/>
  <c r="K336" i="4"/>
  <c r="K335" i="4"/>
  <c r="K334" i="4"/>
  <c r="K333" i="4"/>
  <c r="K331" i="4"/>
  <c r="K330" i="4"/>
  <c r="K329" i="4"/>
  <c r="K328" i="4"/>
  <c r="K326" i="4"/>
  <c r="K325" i="4"/>
  <c r="K324" i="4"/>
  <c r="K323" i="4"/>
  <c r="K322" i="4"/>
  <c r="K321" i="4"/>
  <c r="K320" i="4"/>
  <c r="K318" i="4"/>
  <c r="K317" i="4"/>
  <c r="K316" i="4"/>
  <c r="K312" i="4"/>
  <c r="K310" i="4"/>
  <c r="K309" i="4"/>
  <c r="K308" i="4"/>
  <c r="K307" i="4"/>
  <c r="K306" i="4"/>
  <c r="K305" i="4"/>
  <c r="K304" i="4"/>
  <c r="K302" i="4"/>
  <c r="K300" i="4"/>
  <c r="K298" i="4"/>
  <c r="K297" i="4"/>
  <c r="K296" i="4"/>
  <c r="K294" i="4"/>
  <c r="K293" i="4"/>
  <c r="K291" i="4"/>
  <c r="K290" i="4"/>
  <c r="K289" i="4"/>
  <c r="K288" i="4"/>
  <c r="K286" i="4"/>
  <c r="K285" i="4"/>
  <c r="K283" i="4"/>
  <c r="K281" i="4"/>
  <c r="K280" i="4"/>
  <c r="K279" i="4"/>
  <c r="K275" i="4"/>
  <c r="K274" i="4"/>
  <c r="K273" i="4"/>
  <c r="K272" i="4"/>
  <c r="K271" i="4"/>
  <c r="K270" i="4"/>
  <c r="K269" i="4"/>
  <c r="K268" i="4"/>
  <c r="K264" i="4"/>
  <c r="K263" i="4"/>
  <c r="K262" i="4"/>
  <c r="K260" i="4"/>
  <c r="K259" i="4"/>
  <c r="K257" i="4"/>
  <c r="K256" i="4"/>
  <c r="K255" i="4"/>
  <c r="K254" i="4"/>
  <c r="K253" i="4"/>
  <c r="K252" i="4"/>
  <c r="K251" i="4"/>
  <c r="K250" i="4"/>
  <c r="K248" i="4"/>
  <c r="K247" i="4"/>
  <c r="K239" i="4"/>
  <c r="K238" i="4"/>
  <c r="K237" i="4"/>
  <c r="K236" i="4"/>
  <c r="K235" i="4"/>
  <c r="K234" i="4"/>
  <c r="K233" i="4"/>
  <c r="K230" i="4"/>
  <c r="K229" i="4"/>
  <c r="K228" i="4"/>
  <c r="K227" i="4"/>
  <c r="K225" i="4"/>
  <c r="K224" i="4"/>
  <c r="K223" i="4"/>
  <c r="K222" i="4"/>
  <c r="K221" i="4"/>
  <c r="K220" i="4"/>
  <c r="K216" i="4"/>
  <c r="K215" i="4"/>
  <c r="K214" i="4"/>
  <c r="K213" i="4"/>
  <c r="K212" i="4"/>
  <c r="K211" i="4"/>
  <c r="K210" i="4"/>
  <c r="K209" i="4"/>
  <c r="K206" i="4"/>
  <c r="K205" i="4"/>
  <c r="K204" i="4"/>
  <c r="K202" i="4"/>
  <c r="K201" i="4"/>
  <c r="K199" i="4"/>
  <c r="K198" i="4"/>
  <c r="K196" i="4"/>
  <c r="K195" i="4"/>
  <c r="K194" i="4"/>
  <c r="K193" i="4"/>
  <c r="K192" i="4"/>
  <c r="K191" i="4"/>
  <c r="K190" i="4"/>
  <c r="K184" i="4"/>
  <c r="K183" i="4"/>
  <c r="K182" i="4"/>
  <c r="K181" i="4"/>
  <c r="K180" i="4"/>
  <c r="K176" i="4"/>
  <c r="K175" i="4"/>
  <c r="K174" i="4"/>
  <c r="K173" i="4"/>
  <c r="K172" i="4"/>
  <c r="K170" i="4"/>
  <c r="K169" i="4"/>
  <c r="K168" i="4"/>
  <c r="K167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3" i="4"/>
  <c r="K142" i="4"/>
  <c r="K141" i="4"/>
  <c r="K140" i="4"/>
  <c r="K139" i="4"/>
  <c r="K137" i="4"/>
  <c r="K135" i="4"/>
  <c r="K132" i="4"/>
  <c r="K130" i="4"/>
  <c r="K129" i="4"/>
  <c r="K128" i="4"/>
  <c r="K127" i="4"/>
  <c r="K126" i="4"/>
  <c r="K125" i="4"/>
  <c r="K123" i="4"/>
  <c r="K122" i="4"/>
  <c r="K121" i="4"/>
  <c r="K120" i="4"/>
  <c r="K119" i="4"/>
  <c r="K115" i="4"/>
  <c r="K114" i="4"/>
  <c r="K113" i="4"/>
  <c r="K112" i="4"/>
  <c r="K111" i="4"/>
  <c r="K110" i="4"/>
  <c r="K109" i="4"/>
  <c r="K108" i="4"/>
  <c r="K106" i="4"/>
  <c r="K104" i="4"/>
  <c r="K103" i="4"/>
  <c r="K102" i="4"/>
  <c r="K101" i="4"/>
  <c r="K100" i="4"/>
  <c r="K99" i="4"/>
  <c r="K98" i="4"/>
  <c r="K96" i="4"/>
  <c r="K94" i="4"/>
  <c r="K93" i="4"/>
  <c r="K92" i="4"/>
  <c r="K91" i="4"/>
  <c r="K90" i="4"/>
  <c r="K88" i="4"/>
  <c r="K87" i="4"/>
  <c r="K86" i="4"/>
  <c r="K85" i="4"/>
  <c r="K80" i="4"/>
  <c r="K79" i="4"/>
  <c r="K78" i="4"/>
  <c r="K77" i="4"/>
  <c r="K76" i="4"/>
  <c r="K75" i="4"/>
  <c r="K74" i="4"/>
  <c r="K73" i="4"/>
  <c r="K72" i="4"/>
  <c r="K71" i="4"/>
  <c r="K70" i="4"/>
  <c r="K69" i="4"/>
  <c r="K67" i="4"/>
  <c r="K66" i="4"/>
  <c r="K63" i="4"/>
  <c r="K62" i="4"/>
  <c r="K61" i="4"/>
  <c r="K60" i="4"/>
  <c r="K58" i="4"/>
  <c r="K57" i="4"/>
  <c r="K54" i="4"/>
  <c r="K53" i="4"/>
  <c r="K52" i="4"/>
  <c r="K51" i="4"/>
  <c r="K50" i="4"/>
  <c r="K49" i="4"/>
  <c r="K46" i="4"/>
  <c r="K45" i="4"/>
  <c r="K44" i="4"/>
  <c r="K43" i="4"/>
  <c r="K42" i="4"/>
  <c r="K41" i="4"/>
  <c r="K40" i="4"/>
  <c r="K39" i="4"/>
  <c r="K34" i="4"/>
  <c r="K33" i="4"/>
  <c r="K32" i="4"/>
  <c r="K29" i="4"/>
  <c r="K28" i="4"/>
  <c r="K27" i="4"/>
  <c r="K26" i="4"/>
  <c r="K25" i="4"/>
  <c r="K24" i="4"/>
  <c r="K23" i="4"/>
  <c r="K22" i="4"/>
  <c r="K21" i="4"/>
  <c r="K19" i="4"/>
  <c r="K18" i="4"/>
  <c r="K15" i="4"/>
  <c r="K14" i="4"/>
  <c r="K13" i="4"/>
  <c r="K12" i="4"/>
  <c r="T408" i="4" l="1"/>
  <c r="S408" i="4"/>
  <c r="R408" i="4"/>
  <c r="Q408" i="4"/>
  <c r="T407" i="4"/>
  <c r="S407" i="4"/>
  <c r="R407" i="4"/>
  <c r="Q407" i="4"/>
  <c r="T406" i="4"/>
  <c r="S406" i="4"/>
  <c r="R406" i="4"/>
  <c r="Q406" i="4"/>
  <c r="T402" i="4"/>
  <c r="S402" i="4"/>
  <c r="R402" i="4"/>
  <c r="Q402" i="4"/>
  <c r="T401" i="4"/>
  <c r="S401" i="4"/>
  <c r="R401" i="4"/>
  <c r="Q401" i="4"/>
  <c r="T398" i="4"/>
  <c r="S398" i="4"/>
  <c r="R398" i="4"/>
  <c r="Q398" i="4"/>
  <c r="T397" i="4"/>
  <c r="S397" i="4"/>
  <c r="R397" i="4"/>
  <c r="Q397" i="4"/>
  <c r="T396" i="4"/>
  <c r="S396" i="4"/>
  <c r="R396" i="4"/>
  <c r="Q396" i="4"/>
  <c r="T395" i="4"/>
  <c r="S395" i="4"/>
  <c r="R395" i="4"/>
  <c r="Q395" i="4"/>
  <c r="T392" i="4"/>
  <c r="S392" i="4"/>
  <c r="R392" i="4"/>
  <c r="Q392" i="4"/>
  <c r="T391" i="4"/>
  <c r="S391" i="4"/>
  <c r="R391" i="4"/>
  <c r="Q391" i="4"/>
  <c r="T390" i="4"/>
  <c r="S390" i="4"/>
  <c r="R390" i="4"/>
  <c r="Q390" i="4"/>
  <c r="T389" i="4"/>
  <c r="S389" i="4"/>
  <c r="R389" i="4"/>
  <c r="Q389" i="4"/>
  <c r="T384" i="4"/>
  <c r="S384" i="4"/>
  <c r="R384" i="4"/>
  <c r="Q384" i="4"/>
  <c r="T383" i="4"/>
  <c r="S383" i="4"/>
  <c r="R383" i="4"/>
  <c r="Q383" i="4"/>
  <c r="T380" i="4"/>
  <c r="S380" i="4"/>
  <c r="R380" i="4"/>
  <c r="Q380" i="4"/>
  <c r="T379" i="4"/>
  <c r="S379" i="4"/>
  <c r="R379" i="4"/>
  <c r="Q379" i="4"/>
  <c r="T375" i="4"/>
  <c r="S375" i="4"/>
  <c r="R375" i="4"/>
  <c r="Q375" i="4"/>
  <c r="T374" i="4"/>
  <c r="S374" i="4"/>
  <c r="R374" i="4"/>
  <c r="Q374" i="4"/>
  <c r="T373" i="4"/>
  <c r="S373" i="4"/>
  <c r="R373" i="4"/>
  <c r="Q373" i="4"/>
  <c r="T372" i="4"/>
  <c r="S372" i="4"/>
  <c r="R372" i="4"/>
  <c r="Q372" i="4"/>
  <c r="T371" i="4"/>
  <c r="S371" i="4"/>
  <c r="R371" i="4"/>
  <c r="Q371" i="4"/>
  <c r="T370" i="4"/>
  <c r="S370" i="4"/>
  <c r="R370" i="4"/>
  <c r="Q370" i="4"/>
  <c r="T369" i="4"/>
  <c r="S369" i="4"/>
  <c r="R369" i="4"/>
  <c r="Q369" i="4"/>
  <c r="T368" i="4"/>
  <c r="S368" i="4"/>
  <c r="R368" i="4"/>
  <c r="Q368" i="4"/>
  <c r="T367" i="4"/>
  <c r="S367" i="4"/>
  <c r="R367" i="4"/>
  <c r="Q367" i="4"/>
  <c r="T366" i="4"/>
  <c r="S366" i="4"/>
  <c r="R366" i="4"/>
  <c r="Q366" i="4"/>
  <c r="T365" i="4"/>
  <c r="S365" i="4"/>
  <c r="R365" i="4"/>
  <c r="Q365" i="4"/>
  <c r="T364" i="4"/>
  <c r="S364" i="4"/>
  <c r="R364" i="4"/>
  <c r="Q364" i="4"/>
  <c r="T361" i="4"/>
  <c r="S361" i="4"/>
  <c r="R361" i="4"/>
  <c r="Q361" i="4"/>
  <c r="T360" i="4"/>
  <c r="S360" i="4"/>
  <c r="R360" i="4"/>
  <c r="Q360" i="4"/>
  <c r="T359" i="4"/>
  <c r="S359" i="4"/>
  <c r="R359" i="4"/>
  <c r="Q359" i="4"/>
  <c r="T358" i="4"/>
  <c r="S358" i="4"/>
  <c r="R358" i="4"/>
  <c r="Q358" i="4"/>
  <c r="T357" i="4"/>
  <c r="S357" i="4"/>
  <c r="R357" i="4"/>
  <c r="Q357" i="4"/>
  <c r="T355" i="4"/>
  <c r="S355" i="4"/>
  <c r="R355" i="4"/>
  <c r="Q355" i="4"/>
  <c r="T354" i="4"/>
  <c r="S354" i="4"/>
  <c r="R354" i="4"/>
  <c r="Q354" i="4"/>
  <c r="T353" i="4"/>
  <c r="S353" i="4"/>
  <c r="R353" i="4"/>
  <c r="Q353" i="4"/>
  <c r="T352" i="4"/>
  <c r="S352" i="4"/>
  <c r="R352" i="4"/>
  <c r="Q352" i="4"/>
  <c r="T351" i="4"/>
  <c r="S351" i="4"/>
  <c r="R351" i="4"/>
  <c r="Q351" i="4"/>
  <c r="T350" i="4"/>
  <c r="S350" i="4"/>
  <c r="R350" i="4"/>
  <c r="Q350" i="4"/>
  <c r="T348" i="4"/>
  <c r="S348" i="4"/>
  <c r="R348" i="4"/>
  <c r="Q348" i="4"/>
  <c r="T347" i="4"/>
  <c r="S347" i="4"/>
  <c r="R347" i="4"/>
  <c r="Q347" i="4"/>
  <c r="T346" i="4"/>
  <c r="S346" i="4"/>
  <c r="R346" i="4"/>
  <c r="Q346" i="4"/>
  <c r="T345" i="4"/>
  <c r="S345" i="4"/>
  <c r="R345" i="4"/>
  <c r="Q345" i="4"/>
  <c r="T344" i="4"/>
  <c r="S344" i="4"/>
  <c r="R344" i="4"/>
  <c r="Q344" i="4"/>
  <c r="T343" i="4"/>
  <c r="S343" i="4"/>
  <c r="R343" i="4"/>
  <c r="Q343" i="4"/>
  <c r="T342" i="4"/>
  <c r="S342" i="4"/>
  <c r="R342" i="4"/>
  <c r="Q342" i="4"/>
  <c r="T340" i="4"/>
  <c r="S340" i="4"/>
  <c r="R340" i="4"/>
  <c r="Q340" i="4"/>
  <c r="T339" i="4"/>
  <c r="S339" i="4"/>
  <c r="R339" i="4"/>
  <c r="Q339" i="4"/>
  <c r="T338" i="4"/>
  <c r="S338" i="4"/>
  <c r="R338" i="4"/>
  <c r="Q338" i="4"/>
  <c r="T337" i="4"/>
  <c r="S337" i="4"/>
  <c r="R337" i="4"/>
  <c r="Q337" i="4"/>
  <c r="T336" i="4"/>
  <c r="S336" i="4"/>
  <c r="R336" i="4"/>
  <c r="Q336" i="4"/>
  <c r="T335" i="4"/>
  <c r="S335" i="4"/>
  <c r="R335" i="4"/>
  <c r="Q335" i="4"/>
  <c r="T334" i="4"/>
  <c r="S334" i="4"/>
  <c r="R334" i="4"/>
  <c r="Q334" i="4"/>
  <c r="T333" i="4"/>
  <c r="S333" i="4"/>
  <c r="R333" i="4"/>
  <c r="Q333" i="4"/>
  <c r="T331" i="4"/>
  <c r="S331" i="4"/>
  <c r="R331" i="4"/>
  <c r="Q331" i="4"/>
  <c r="T330" i="4"/>
  <c r="S330" i="4"/>
  <c r="R330" i="4"/>
  <c r="Q330" i="4"/>
  <c r="T329" i="4"/>
  <c r="S329" i="4"/>
  <c r="R329" i="4"/>
  <c r="Q329" i="4"/>
  <c r="T328" i="4"/>
  <c r="S328" i="4"/>
  <c r="R328" i="4"/>
  <c r="Q328" i="4"/>
  <c r="T326" i="4"/>
  <c r="S326" i="4"/>
  <c r="R326" i="4"/>
  <c r="Q326" i="4"/>
  <c r="T325" i="4"/>
  <c r="S325" i="4"/>
  <c r="R325" i="4"/>
  <c r="Q325" i="4"/>
  <c r="T324" i="4"/>
  <c r="S324" i="4"/>
  <c r="R324" i="4"/>
  <c r="Q324" i="4"/>
  <c r="T323" i="4"/>
  <c r="S323" i="4"/>
  <c r="R323" i="4"/>
  <c r="Q323" i="4"/>
  <c r="T322" i="4"/>
  <c r="S322" i="4"/>
  <c r="R322" i="4"/>
  <c r="Q322" i="4"/>
  <c r="T321" i="4"/>
  <c r="S321" i="4"/>
  <c r="R321" i="4"/>
  <c r="Q321" i="4"/>
  <c r="T320" i="4"/>
  <c r="S320" i="4"/>
  <c r="R320" i="4"/>
  <c r="Q320" i="4"/>
  <c r="T318" i="4"/>
  <c r="S318" i="4"/>
  <c r="R318" i="4"/>
  <c r="Q318" i="4"/>
  <c r="T317" i="4"/>
  <c r="S317" i="4"/>
  <c r="R317" i="4"/>
  <c r="Q317" i="4"/>
  <c r="T316" i="4"/>
  <c r="S316" i="4"/>
  <c r="R316" i="4"/>
  <c r="Q316" i="4"/>
  <c r="T315" i="4"/>
  <c r="S315" i="4"/>
  <c r="R315" i="4"/>
  <c r="Q315" i="4"/>
  <c r="T314" i="4"/>
  <c r="S314" i="4"/>
  <c r="R314" i="4"/>
  <c r="Q314" i="4"/>
  <c r="T313" i="4"/>
  <c r="S313" i="4"/>
  <c r="R313" i="4"/>
  <c r="Q313" i="4"/>
  <c r="T312" i="4"/>
  <c r="S312" i="4"/>
  <c r="R312" i="4"/>
  <c r="Q312" i="4"/>
  <c r="T310" i="4"/>
  <c r="S310" i="4"/>
  <c r="R310" i="4"/>
  <c r="Q310" i="4"/>
  <c r="T309" i="4"/>
  <c r="S309" i="4"/>
  <c r="R309" i="4"/>
  <c r="Q309" i="4"/>
  <c r="T308" i="4"/>
  <c r="S308" i="4"/>
  <c r="R308" i="4"/>
  <c r="Q308" i="4"/>
  <c r="T307" i="4"/>
  <c r="S307" i="4"/>
  <c r="R307" i="4"/>
  <c r="Q307" i="4"/>
  <c r="T306" i="4"/>
  <c r="S306" i="4"/>
  <c r="R306" i="4"/>
  <c r="Q306" i="4"/>
  <c r="T305" i="4"/>
  <c r="S305" i="4"/>
  <c r="R305" i="4"/>
  <c r="Q305" i="4"/>
  <c r="T304" i="4"/>
  <c r="S304" i="4"/>
  <c r="R304" i="4"/>
  <c r="Q304" i="4"/>
  <c r="T302" i="4"/>
  <c r="S302" i="4"/>
  <c r="R302" i="4"/>
  <c r="Q302" i="4"/>
  <c r="T301" i="4"/>
  <c r="S301" i="4"/>
  <c r="R301" i="4"/>
  <c r="Q301" i="4"/>
  <c r="T300" i="4"/>
  <c r="S300" i="4"/>
  <c r="R300" i="4"/>
  <c r="Q300" i="4"/>
  <c r="T299" i="4"/>
  <c r="S299" i="4"/>
  <c r="R299" i="4"/>
  <c r="Q299" i="4"/>
  <c r="T298" i="4"/>
  <c r="S298" i="4"/>
  <c r="R298" i="4"/>
  <c r="Q298" i="4"/>
  <c r="T297" i="4"/>
  <c r="S297" i="4"/>
  <c r="R297" i="4"/>
  <c r="Q297" i="4"/>
  <c r="T296" i="4"/>
  <c r="S296" i="4"/>
  <c r="R296" i="4"/>
  <c r="Q296" i="4"/>
  <c r="T294" i="4"/>
  <c r="S294" i="4"/>
  <c r="R294" i="4"/>
  <c r="Q294" i="4"/>
  <c r="T293" i="4"/>
  <c r="S293" i="4"/>
  <c r="R293" i="4"/>
  <c r="Q293" i="4"/>
  <c r="T292" i="4"/>
  <c r="S292" i="4"/>
  <c r="R292" i="4"/>
  <c r="Q292" i="4"/>
  <c r="T291" i="4"/>
  <c r="S291" i="4"/>
  <c r="R291" i="4"/>
  <c r="Q291" i="4"/>
  <c r="T290" i="4"/>
  <c r="S290" i="4"/>
  <c r="R290" i="4"/>
  <c r="Q290" i="4"/>
  <c r="T289" i="4"/>
  <c r="S289" i="4"/>
  <c r="R289" i="4"/>
  <c r="Q289" i="4"/>
  <c r="T288" i="4"/>
  <c r="S288" i="4"/>
  <c r="R288" i="4"/>
  <c r="Q288" i="4"/>
  <c r="T286" i="4"/>
  <c r="S286" i="4"/>
  <c r="R286" i="4"/>
  <c r="Q286" i="4"/>
  <c r="T285" i="4"/>
  <c r="S285" i="4"/>
  <c r="R285" i="4"/>
  <c r="Q285" i="4"/>
  <c r="T284" i="4"/>
  <c r="S284" i="4"/>
  <c r="R284" i="4"/>
  <c r="Q284" i="4"/>
  <c r="T283" i="4"/>
  <c r="S283" i="4"/>
  <c r="R283" i="4"/>
  <c r="Q283" i="4"/>
  <c r="T282" i="4"/>
  <c r="S282" i="4"/>
  <c r="R282" i="4"/>
  <c r="Q282" i="4"/>
  <c r="T281" i="4"/>
  <c r="S281" i="4"/>
  <c r="R281" i="4"/>
  <c r="Q281" i="4"/>
  <c r="T280" i="4"/>
  <c r="S280" i="4"/>
  <c r="R280" i="4"/>
  <c r="Q280" i="4"/>
  <c r="T279" i="4"/>
  <c r="S279" i="4"/>
  <c r="R279" i="4"/>
  <c r="Q279" i="4"/>
  <c r="T275" i="4"/>
  <c r="S275" i="4"/>
  <c r="R275" i="4"/>
  <c r="Q275" i="4"/>
  <c r="T274" i="4"/>
  <c r="S274" i="4"/>
  <c r="R274" i="4"/>
  <c r="Q274" i="4"/>
  <c r="T273" i="4"/>
  <c r="S273" i="4"/>
  <c r="R273" i="4"/>
  <c r="Q273" i="4"/>
  <c r="T272" i="4"/>
  <c r="S272" i="4"/>
  <c r="R272" i="4"/>
  <c r="Q272" i="4"/>
  <c r="T271" i="4"/>
  <c r="S271" i="4"/>
  <c r="R271" i="4"/>
  <c r="Q271" i="4"/>
  <c r="T270" i="4"/>
  <c r="S270" i="4"/>
  <c r="R270" i="4"/>
  <c r="Q270" i="4"/>
  <c r="T269" i="4"/>
  <c r="S269" i="4"/>
  <c r="R269" i="4"/>
  <c r="Q269" i="4"/>
  <c r="T268" i="4"/>
  <c r="S268" i="4"/>
  <c r="R268" i="4"/>
  <c r="Q268" i="4"/>
  <c r="T264" i="4"/>
  <c r="S264" i="4"/>
  <c r="R264" i="4"/>
  <c r="Q264" i="4"/>
  <c r="T263" i="4"/>
  <c r="S263" i="4"/>
  <c r="R263" i="4"/>
  <c r="Q263" i="4"/>
  <c r="T262" i="4"/>
  <c r="S262" i="4"/>
  <c r="R262" i="4"/>
  <c r="Q262" i="4"/>
  <c r="T260" i="4"/>
  <c r="S260" i="4"/>
  <c r="R260" i="4"/>
  <c r="Q260" i="4"/>
  <c r="T259" i="4"/>
  <c r="S259" i="4"/>
  <c r="R259" i="4"/>
  <c r="Q259" i="4"/>
  <c r="T257" i="4"/>
  <c r="S257" i="4"/>
  <c r="R257" i="4"/>
  <c r="Q257" i="4"/>
  <c r="T256" i="4"/>
  <c r="S256" i="4"/>
  <c r="R256" i="4"/>
  <c r="Q256" i="4"/>
  <c r="T255" i="4"/>
  <c r="S255" i="4"/>
  <c r="R255" i="4"/>
  <c r="Q255" i="4"/>
  <c r="T254" i="4"/>
  <c r="S254" i="4"/>
  <c r="R254" i="4"/>
  <c r="Q254" i="4"/>
  <c r="T253" i="4"/>
  <c r="S253" i="4"/>
  <c r="R253" i="4"/>
  <c r="Q253" i="4"/>
  <c r="T252" i="4"/>
  <c r="S252" i="4"/>
  <c r="R252" i="4"/>
  <c r="Q252" i="4"/>
  <c r="T251" i="4"/>
  <c r="S251" i="4"/>
  <c r="R251" i="4"/>
  <c r="Q251" i="4"/>
  <c r="T250" i="4"/>
  <c r="S250" i="4"/>
  <c r="R250" i="4"/>
  <c r="Q250" i="4"/>
  <c r="T248" i="4"/>
  <c r="S248" i="4"/>
  <c r="R248" i="4"/>
  <c r="Q248" i="4"/>
  <c r="T247" i="4"/>
  <c r="S247" i="4"/>
  <c r="R247" i="4"/>
  <c r="Q247" i="4"/>
  <c r="T245" i="4"/>
  <c r="S245" i="4"/>
  <c r="R245" i="4"/>
  <c r="Q245" i="4"/>
  <c r="T244" i="4"/>
  <c r="S244" i="4"/>
  <c r="R244" i="4"/>
  <c r="Q244" i="4"/>
  <c r="T239" i="4"/>
  <c r="S239" i="4"/>
  <c r="R239" i="4"/>
  <c r="Q239" i="4"/>
  <c r="T238" i="4"/>
  <c r="S238" i="4"/>
  <c r="R238" i="4"/>
  <c r="Q238" i="4"/>
  <c r="T237" i="4"/>
  <c r="S237" i="4"/>
  <c r="R237" i="4"/>
  <c r="Q237" i="4"/>
  <c r="T236" i="4"/>
  <c r="S236" i="4"/>
  <c r="R236" i="4"/>
  <c r="Q236" i="4"/>
  <c r="T235" i="4"/>
  <c r="S235" i="4"/>
  <c r="R235" i="4"/>
  <c r="Q235" i="4"/>
  <c r="T234" i="4"/>
  <c r="S234" i="4"/>
  <c r="R234" i="4"/>
  <c r="Q234" i="4"/>
  <c r="T233" i="4"/>
  <c r="S233" i="4"/>
  <c r="R233" i="4"/>
  <c r="Q233" i="4"/>
  <c r="T230" i="4"/>
  <c r="S230" i="4"/>
  <c r="R230" i="4"/>
  <c r="Q230" i="4"/>
  <c r="T229" i="4"/>
  <c r="S229" i="4"/>
  <c r="R229" i="4"/>
  <c r="Q229" i="4"/>
  <c r="T228" i="4"/>
  <c r="S228" i="4"/>
  <c r="R228" i="4"/>
  <c r="Q228" i="4"/>
  <c r="T227" i="4"/>
  <c r="S227" i="4"/>
  <c r="R227" i="4"/>
  <c r="Q227" i="4"/>
  <c r="T225" i="4"/>
  <c r="S225" i="4"/>
  <c r="R225" i="4"/>
  <c r="Q225" i="4"/>
  <c r="T224" i="4"/>
  <c r="S224" i="4"/>
  <c r="R224" i="4"/>
  <c r="Q224" i="4"/>
  <c r="T223" i="4"/>
  <c r="S223" i="4"/>
  <c r="R223" i="4"/>
  <c r="Q223" i="4"/>
  <c r="T222" i="4"/>
  <c r="S222" i="4"/>
  <c r="R222" i="4"/>
  <c r="Q222" i="4"/>
  <c r="T221" i="4"/>
  <c r="S221" i="4"/>
  <c r="R221" i="4"/>
  <c r="Q221" i="4"/>
  <c r="T220" i="4"/>
  <c r="S220" i="4"/>
  <c r="R220" i="4"/>
  <c r="Q220" i="4"/>
  <c r="T216" i="4"/>
  <c r="S216" i="4"/>
  <c r="R216" i="4"/>
  <c r="Q216" i="4"/>
  <c r="T215" i="4"/>
  <c r="S215" i="4"/>
  <c r="R215" i="4"/>
  <c r="Q215" i="4"/>
  <c r="T214" i="4"/>
  <c r="S214" i="4"/>
  <c r="R214" i="4"/>
  <c r="Q214" i="4"/>
  <c r="T213" i="4"/>
  <c r="S213" i="4"/>
  <c r="R213" i="4"/>
  <c r="Q213" i="4"/>
  <c r="T212" i="4"/>
  <c r="S212" i="4"/>
  <c r="R212" i="4"/>
  <c r="Q212" i="4"/>
  <c r="T211" i="4"/>
  <c r="S211" i="4"/>
  <c r="R211" i="4"/>
  <c r="Q211" i="4"/>
  <c r="T210" i="4"/>
  <c r="S210" i="4"/>
  <c r="R210" i="4"/>
  <c r="Q210" i="4"/>
  <c r="T209" i="4"/>
  <c r="S209" i="4"/>
  <c r="R209" i="4"/>
  <c r="Q209" i="4"/>
  <c r="T206" i="4"/>
  <c r="S206" i="4"/>
  <c r="R206" i="4"/>
  <c r="Q206" i="4"/>
  <c r="T205" i="4"/>
  <c r="S205" i="4"/>
  <c r="R205" i="4"/>
  <c r="Q205" i="4"/>
  <c r="T204" i="4"/>
  <c r="S204" i="4"/>
  <c r="R204" i="4"/>
  <c r="Q204" i="4"/>
  <c r="T202" i="4"/>
  <c r="S202" i="4"/>
  <c r="R202" i="4"/>
  <c r="Q202" i="4"/>
  <c r="T201" i="4"/>
  <c r="S201" i="4"/>
  <c r="R201" i="4"/>
  <c r="Q201" i="4"/>
  <c r="T200" i="4"/>
  <c r="S200" i="4"/>
  <c r="R200" i="4"/>
  <c r="Q200" i="4"/>
  <c r="T199" i="4"/>
  <c r="S199" i="4"/>
  <c r="R199" i="4"/>
  <c r="Q199" i="4"/>
  <c r="T198" i="4"/>
  <c r="S198" i="4"/>
  <c r="R198" i="4"/>
  <c r="Q198" i="4"/>
  <c r="T196" i="4"/>
  <c r="S196" i="4"/>
  <c r="R196" i="4"/>
  <c r="Q196" i="4"/>
  <c r="T195" i="4"/>
  <c r="S195" i="4"/>
  <c r="R195" i="4"/>
  <c r="Q195" i="4"/>
  <c r="T194" i="4"/>
  <c r="S194" i="4"/>
  <c r="R194" i="4"/>
  <c r="Q194" i="4"/>
  <c r="T193" i="4"/>
  <c r="S193" i="4"/>
  <c r="R193" i="4"/>
  <c r="Q193" i="4"/>
  <c r="T192" i="4"/>
  <c r="S192" i="4"/>
  <c r="R192" i="4"/>
  <c r="Q192" i="4"/>
  <c r="T191" i="4"/>
  <c r="S191" i="4"/>
  <c r="R191" i="4"/>
  <c r="Q191" i="4"/>
  <c r="T190" i="4"/>
  <c r="S190" i="4"/>
  <c r="R190" i="4"/>
  <c r="Q190" i="4"/>
  <c r="T182" i="4"/>
  <c r="S182" i="4"/>
  <c r="T181" i="4"/>
  <c r="S181" i="4"/>
  <c r="R181" i="4"/>
  <c r="Q181" i="4"/>
  <c r="T180" i="4"/>
  <c r="S180" i="4"/>
  <c r="R180" i="4"/>
  <c r="Q180" i="4"/>
  <c r="T173" i="4"/>
  <c r="S173" i="4"/>
  <c r="T172" i="4"/>
  <c r="S172" i="4"/>
  <c r="R172" i="4"/>
  <c r="Q172" i="4"/>
  <c r="T169" i="4"/>
  <c r="S169" i="4"/>
  <c r="T168" i="4"/>
  <c r="S168" i="4"/>
  <c r="R168" i="4"/>
  <c r="Q168" i="4"/>
  <c r="T167" i="4"/>
  <c r="S167" i="4"/>
  <c r="R167" i="4"/>
  <c r="Q167" i="4"/>
  <c r="T162" i="4"/>
  <c r="S162" i="4"/>
  <c r="R162" i="4"/>
  <c r="Q162" i="4"/>
  <c r="T161" i="4"/>
  <c r="S161" i="4"/>
  <c r="R161" i="4"/>
  <c r="Q161" i="4"/>
  <c r="T160" i="4"/>
  <c r="S160" i="4"/>
  <c r="T159" i="4"/>
  <c r="S159" i="4"/>
  <c r="R159" i="4"/>
  <c r="Q159" i="4"/>
  <c r="T158" i="4"/>
  <c r="S158" i="4"/>
  <c r="R158" i="4"/>
  <c r="Q158" i="4"/>
  <c r="T157" i="4"/>
  <c r="S157" i="4"/>
  <c r="R157" i="4"/>
  <c r="Q157" i="4"/>
  <c r="T156" i="4"/>
  <c r="S156" i="4"/>
  <c r="R156" i="4"/>
  <c r="Q156" i="4"/>
  <c r="T155" i="4"/>
  <c r="S155" i="4"/>
  <c r="R155" i="4"/>
  <c r="Q155" i="4"/>
  <c r="T154" i="4"/>
  <c r="S154" i="4"/>
  <c r="R154" i="4"/>
  <c r="Q154" i="4"/>
  <c r="T153" i="4"/>
  <c r="S153" i="4"/>
  <c r="R153" i="4"/>
  <c r="Q153" i="4"/>
  <c r="T152" i="4"/>
  <c r="S152" i="4"/>
  <c r="R152" i="4"/>
  <c r="Q152" i="4"/>
  <c r="T151" i="4"/>
  <c r="S151" i="4"/>
  <c r="R151" i="4"/>
  <c r="Q151" i="4"/>
  <c r="T150" i="4"/>
  <c r="S150" i="4"/>
  <c r="R150" i="4"/>
  <c r="Q150" i="4"/>
  <c r="T149" i="4"/>
  <c r="S149" i="4"/>
  <c r="R149" i="4"/>
  <c r="Q149" i="4"/>
  <c r="T148" i="4"/>
  <c r="S148" i="4"/>
  <c r="R148" i="4"/>
  <c r="Q148" i="4"/>
  <c r="T147" i="4"/>
  <c r="S147" i="4"/>
  <c r="R147" i="4"/>
  <c r="Q147" i="4"/>
  <c r="T146" i="4"/>
  <c r="S146" i="4"/>
  <c r="R146" i="4"/>
  <c r="Q146" i="4"/>
  <c r="T142" i="4"/>
  <c r="S142" i="4"/>
  <c r="R142" i="4"/>
  <c r="Q142" i="4"/>
  <c r="T141" i="4"/>
  <c r="S141" i="4"/>
  <c r="R141" i="4"/>
  <c r="Q141" i="4"/>
  <c r="T140" i="4"/>
  <c r="S140" i="4"/>
  <c r="R140" i="4"/>
  <c r="Q140" i="4"/>
  <c r="T139" i="4"/>
  <c r="S139" i="4"/>
  <c r="R139" i="4"/>
  <c r="Q139" i="4"/>
  <c r="T138" i="4"/>
  <c r="S138" i="4"/>
  <c r="R138" i="4"/>
  <c r="Q138" i="4"/>
  <c r="T137" i="4"/>
  <c r="S137" i="4"/>
  <c r="R137" i="4"/>
  <c r="Q137" i="4"/>
  <c r="T135" i="4"/>
  <c r="S135" i="4"/>
  <c r="R135" i="4"/>
  <c r="Q135" i="4"/>
  <c r="T134" i="4"/>
  <c r="S134" i="4"/>
  <c r="R134" i="4"/>
  <c r="Q134" i="4"/>
  <c r="T133" i="4"/>
  <c r="S133" i="4"/>
  <c r="R133" i="4"/>
  <c r="Q133" i="4"/>
  <c r="T132" i="4"/>
  <c r="S132" i="4"/>
  <c r="R132" i="4"/>
  <c r="Q132" i="4"/>
  <c r="T131" i="4"/>
  <c r="S131" i="4"/>
  <c r="R131" i="4"/>
  <c r="Q131" i="4"/>
  <c r="T130" i="4"/>
  <c r="S130" i="4"/>
  <c r="R130" i="4"/>
  <c r="Q130" i="4"/>
  <c r="T129" i="4"/>
  <c r="S129" i="4"/>
  <c r="R129" i="4"/>
  <c r="Q129" i="4"/>
  <c r="T128" i="4"/>
  <c r="S128" i="4"/>
  <c r="R128" i="4"/>
  <c r="Q128" i="4"/>
  <c r="T127" i="4"/>
  <c r="S127" i="4"/>
  <c r="R127" i="4"/>
  <c r="Q127" i="4"/>
  <c r="T126" i="4"/>
  <c r="S126" i="4"/>
  <c r="R126" i="4"/>
  <c r="Q126" i="4"/>
  <c r="T125" i="4"/>
  <c r="S125" i="4"/>
  <c r="R125" i="4"/>
  <c r="Q125" i="4"/>
  <c r="T122" i="4"/>
  <c r="S122" i="4"/>
  <c r="R122" i="4"/>
  <c r="Q122" i="4"/>
  <c r="T121" i="4"/>
  <c r="S121" i="4"/>
  <c r="T120" i="4"/>
  <c r="S120" i="4"/>
  <c r="R120" i="4"/>
  <c r="Q120" i="4"/>
  <c r="T119" i="4"/>
  <c r="S119" i="4"/>
  <c r="R119" i="4"/>
  <c r="Q119" i="4"/>
  <c r="T114" i="4"/>
  <c r="S114" i="4"/>
  <c r="T113" i="4"/>
  <c r="S113" i="4"/>
  <c r="R113" i="4"/>
  <c r="Q113" i="4"/>
  <c r="T112" i="4"/>
  <c r="S112" i="4"/>
  <c r="R112" i="4"/>
  <c r="Q112" i="4"/>
  <c r="T111" i="4"/>
  <c r="S111" i="4"/>
  <c r="R111" i="4"/>
  <c r="Q111" i="4"/>
  <c r="T110" i="4"/>
  <c r="S110" i="4"/>
  <c r="R110" i="4"/>
  <c r="Q110" i="4"/>
  <c r="T109" i="4"/>
  <c r="S109" i="4"/>
  <c r="R109" i="4"/>
  <c r="Q109" i="4"/>
  <c r="T108" i="4"/>
  <c r="S108" i="4"/>
  <c r="R108" i="4"/>
  <c r="Q108" i="4"/>
  <c r="T106" i="4"/>
  <c r="S106" i="4"/>
  <c r="R106" i="4"/>
  <c r="Q106" i="4"/>
  <c r="T105" i="4"/>
  <c r="S105" i="4"/>
  <c r="R105" i="4"/>
  <c r="Q105" i="4"/>
  <c r="T104" i="4"/>
  <c r="S104" i="4"/>
  <c r="R104" i="4"/>
  <c r="Q104" i="4"/>
  <c r="T103" i="4"/>
  <c r="S103" i="4"/>
  <c r="R103" i="4"/>
  <c r="Q103" i="4"/>
  <c r="T102" i="4"/>
  <c r="S102" i="4"/>
  <c r="R102" i="4"/>
  <c r="Q102" i="4"/>
  <c r="T101" i="4"/>
  <c r="S101" i="4"/>
  <c r="R101" i="4"/>
  <c r="Q101" i="4"/>
  <c r="T100" i="4"/>
  <c r="S100" i="4"/>
  <c r="R100" i="4"/>
  <c r="Q100" i="4"/>
  <c r="T99" i="4"/>
  <c r="S99" i="4"/>
  <c r="R99" i="4"/>
  <c r="Q99" i="4"/>
  <c r="T98" i="4"/>
  <c r="S98" i="4"/>
  <c r="R98" i="4"/>
  <c r="Q98" i="4"/>
  <c r="T95" i="4"/>
  <c r="S95" i="4"/>
  <c r="R95" i="4"/>
  <c r="Q95" i="4"/>
  <c r="T94" i="4"/>
  <c r="S94" i="4"/>
  <c r="T93" i="4"/>
  <c r="S93" i="4"/>
  <c r="R93" i="4"/>
  <c r="Q93" i="4"/>
  <c r="T92" i="4"/>
  <c r="S92" i="4"/>
  <c r="R92" i="4"/>
  <c r="Q92" i="4"/>
  <c r="T91" i="4"/>
  <c r="S91" i="4"/>
  <c r="R91" i="4"/>
  <c r="Q91" i="4"/>
  <c r="T90" i="4"/>
  <c r="S90" i="4"/>
  <c r="R90" i="4"/>
  <c r="Q90" i="4"/>
  <c r="T89" i="4"/>
  <c r="S89" i="4"/>
  <c r="R89" i="4"/>
  <c r="Q89" i="4"/>
  <c r="T88" i="4"/>
  <c r="S88" i="4"/>
  <c r="R88" i="4"/>
  <c r="Q88" i="4"/>
  <c r="T87" i="4"/>
  <c r="S87" i="4"/>
  <c r="R87" i="4"/>
  <c r="Q87" i="4"/>
  <c r="T86" i="4"/>
  <c r="S86" i="4"/>
  <c r="R86" i="4"/>
  <c r="Q86" i="4"/>
  <c r="T85" i="4"/>
  <c r="S85" i="4"/>
  <c r="R85" i="4"/>
  <c r="Q85" i="4"/>
  <c r="T79" i="4"/>
  <c r="S79" i="4"/>
  <c r="R79" i="4"/>
  <c r="Q79" i="4"/>
  <c r="T78" i="4"/>
  <c r="S78" i="4"/>
  <c r="R78" i="4"/>
  <c r="Q78" i="4"/>
  <c r="T77" i="4"/>
  <c r="S77" i="4"/>
  <c r="T76" i="4"/>
  <c r="S76" i="4"/>
  <c r="R76" i="4"/>
  <c r="Q76" i="4"/>
  <c r="T75" i="4"/>
  <c r="S75" i="4"/>
  <c r="R75" i="4"/>
  <c r="Q75" i="4"/>
  <c r="T74" i="4"/>
  <c r="S74" i="4"/>
  <c r="R74" i="4"/>
  <c r="Q74" i="4"/>
  <c r="T73" i="4"/>
  <c r="S73" i="4"/>
  <c r="R73" i="4"/>
  <c r="Q73" i="4"/>
  <c r="T72" i="4"/>
  <c r="S72" i="4"/>
  <c r="R72" i="4"/>
  <c r="Q72" i="4"/>
  <c r="T71" i="4"/>
  <c r="S71" i="4"/>
  <c r="R71" i="4"/>
  <c r="Q71" i="4"/>
  <c r="T70" i="4"/>
  <c r="S70" i="4"/>
  <c r="R70" i="4"/>
  <c r="Q70" i="4"/>
  <c r="T69" i="4"/>
  <c r="S69" i="4"/>
  <c r="R69" i="4"/>
  <c r="Q69" i="4"/>
  <c r="T68" i="4"/>
  <c r="S68" i="4"/>
  <c r="R68" i="4"/>
  <c r="Q68" i="4"/>
  <c r="T67" i="4"/>
  <c r="S67" i="4"/>
  <c r="R67" i="4"/>
  <c r="Q67" i="4"/>
  <c r="T66" i="4"/>
  <c r="S66" i="4"/>
  <c r="R66" i="4"/>
  <c r="Q66" i="4"/>
  <c r="T62" i="4"/>
  <c r="S62" i="4"/>
  <c r="R62" i="4"/>
  <c r="Q62" i="4"/>
  <c r="T61" i="4"/>
  <c r="S61" i="4"/>
  <c r="R61" i="4"/>
  <c r="Q61" i="4"/>
  <c r="T60" i="4"/>
  <c r="S60" i="4"/>
  <c r="R60" i="4"/>
  <c r="Q60" i="4"/>
  <c r="T58" i="4"/>
  <c r="S58" i="4"/>
  <c r="R58" i="4"/>
  <c r="Q58" i="4"/>
  <c r="T57" i="4"/>
  <c r="S57" i="4"/>
  <c r="R57" i="4"/>
  <c r="Q57" i="4"/>
  <c r="T54" i="4"/>
  <c r="S54" i="4"/>
  <c r="R54" i="4"/>
  <c r="Q54" i="4"/>
  <c r="T53" i="4"/>
  <c r="S53" i="4"/>
  <c r="R53" i="4"/>
  <c r="Q53" i="4"/>
  <c r="T52" i="4"/>
  <c r="S52" i="4"/>
  <c r="R52" i="4"/>
  <c r="Q52" i="4"/>
  <c r="T51" i="4"/>
  <c r="S51" i="4"/>
  <c r="R51" i="4"/>
  <c r="Q51" i="4"/>
  <c r="T50" i="4"/>
  <c r="S50" i="4"/>
  <c r="R50" i="4"/>
  <c r="Q50" i="4"/>
  <c r="T49" i="4"/>
  <c r="S49" i="4"/>
  <c r="R49" i="4"/>
  <c r="Q49" i="4"/>
  <c r="T46" i="4"/>
  <c r="S46" i="4"/>
  <c r="R46" i="4"/>
  <c r="Q46" i="4"/>
  <c r="T45" i="4"/>
  <c r="S45" i="4"/>
  <c r="R45" i="4"/>
  <c r="Q45" i="4"/>
  <c r="T44" i="4"/>
  <c r="S44" i="4"/>
  <c r="R44" i="4"/>
  <c r="Q44" i="4"/>
  <c r="T43" i="4"/>
  <c r="S43" i="4"/>
  <c r="R43" i="4"/>
  <c r="Q43" i="4"/>
  <c r="T42" i="4"/>
  <c r="S42" i="4"/>
  <c r="R42" i="4"/>
  <c r="Q42" i="4"/>
  <c r="T41" i="4"/>
  <c r="S41" i="4"/>
  <c r="R41" i="4"/>
  <c r="Q41" i="4"/>
  <c r="T40" i="4"/>
  <c r="S40" i="4"/>
  <c r="R40" i="4"/>
  <c r="Q40" i="4"/>
  <c r="T39" i="4"/>
  <c r="S39" i="4"/>
  <c r="R39" i="4"/>
  <c r="Q39" i="4"/>
  <c r="T34" i="4"/>
  <c r="S34" i="4"/>
  <c r="R34" i="4"/>
  <c r="Q34" i="4"/>
  <c r="T33" i="4"/>
  <c r="S33" i="4"/>
  <c r="R33" i="4"/>
  <c r="Q33" i="4"/>
  <c r="T32" i="4"/>
  <c r="S32" i="4"/>
  <c r="R32" i="4"/>
  <c r="Q32" i="4"/>
  <c r="T28" i="4"/>
  <c r="S28" i="4"/>
  <c r="R28" i="4"/>
  <c r="Q28" i="4"/>
  <c r="T27" i="4"/>
  <c r="S27" i="4"/>
  <c r="R27" i="4"/>
  <c r="Q27" i="4"/>
  <c r="T26" i="4"/>
  <c r="S26" i="4"/>
  <c r="T25" i="4"/>
  <c r="S25" i="4"/>
  <c r="R25" i="4"/>
  <c r="Q25" i="4"/>
  <c r="T24" i="4"/>
  <c r="S24" i="4"/>
  <c r="R24" i="4"/>
  <c r="Q24" i="4"/>
  <c r="T23" i="4"/>
  <c r="S23" i="4"/>
  <c r="R23" i="4"/>
  <c r="Q23" i="4"/>
  <c r="T22" i="4"/>
  <c r="S22" i="4"/>
  <c r="R22" i="4"/>
  <c r="Q22" i="4"/>
  <c r="T21" i="4"/>
  <c r="S21" i="4"/>
  <c r="R21" i="4"/>
  <c r="Q21" i="4"/>
  <c r="T20" i="4"/>
  <c r="S20" i="4"/>
  <c r="R20" i="4"/>
  <c r="Q20" i="4"/>
  <c r="T19" i="4"/>
  <c r="S19" i="4"/>
  <c r="R19" i="4"/>
  <c r="Q19" i="4"/>
  <c r="T18" i="4"/>
  <c r="S18" i="4"/>
  <c r="R18" i="4"/>
  <c r="Q18" i="4"/>
  <c r="T15" i="4"/>
  <c r="S15" i="4"/>
  <c r="R15" i="4"/>
  <c r="Q15" i="4"/>
  <c r="T14" i="4"/>
  <c r="S14" i="4"/>
  <c r="R14" i="4"/>
  <c r="Q14" i="4"/>
  <c r="T13" i="4"/>
  <c r="S13" i="4"/>
  <c r="R13" i="4"/>
  <c r="Q13" i="4"/>
  <c r="T12" i="4"/>
  <c r="S12" i="4"/>
  <c r="R12" i="4"/>
  <c r="Q12" i="4"/>
  <c r="O408" i="4"/>
  <c r="N408" i="4"/>
  <c r="M408" i="4"/>
  <c r="L408" i="4"/>
  <c r="J408" i="4"/>
  <c r="I408" i="4"/>
  <c r="H408" i="4"/>
  <c r="G408" i="4"/>
  <c r="E408" i="4"/>
  <c r="D408" i="4"/>
  <c r="C408" i="4"/>
  <c r="B408" i="4"/>
  <c r="O183" i="4"/>
  <c r="O184" i="4" s="1"/>
  <c r="N183" i="4"/>
  <c r="N184" i="4" s="1"/>
  <c r="M183" i="4"/>
  <c r="M184" i="4" s="1"/>
  <c r="L183" i="4"/>
  <c r="L184" i="4" s="1"/>
  <c r="J183" i="4"/>
  <c r="J184" i="4" s="1"/>
  <c r="T184" i="4" s="1"/>
  <c r="I183" i="4"/>
  <c r="I184" i="4" s="1"/>
  <c r="H183" i="4"/>
  <c r="H184" i="4" s="1"/>
  <c r="G183" i="4"/>
  <c r="G184" i="4" s="1"/>
  <c r="Q184" i="4" s="1"/>
  <c r="E183" i="4"/>
  <c r="E184" i="4" s="1"/>
  <c r="D183" i="4"/>
  <c r="D184" i="4" s="1"/>
  <c r="C183" i="4"/>
  <c r="C184" i="4" s="1"/>
  <c r="B183" i="4"/>
  <c r="B184" i="4" s="1"/>
  <c r="O163" i="4"/>
  <c r="N163" i="4"/>
  <c r="M163" i="4"/>
  <c r="L163" i="4"/>
  <c r="J163" i="4"/>
  <c r="T163" i="4" s="1"/>
  <c r="I163" i="4"/>
  <c r="S163" i="4" s="1"/>
  <c r="H163" i="4"/>
  <c r="R163" i="4" s="1"/>
  <c r="G163" i="4"/>
  <c r="E163" i="4"/>
  <c r="D163" i="4"/>
  <c r="C163" i="4"/>
  <c r="B163" i="4"/>
  <c r="O80" i="4"/>
  <c r="N80" i="4"/>
  <c r="M80" i="4"/>
  <c r="R80" i="4" s="1"/>
  <c r="L80" i="4"/>
  <c r="J80" i="4"/>
  <c r="T80" i="4" s="1"/>
  <c r="I80" i="4"/>
  <c r="H80" i="4"/>
  <c r="G80" i="4"/>
  <c r="Q80" i="4" s="1"/>
  <c r="E80" i="4"/>
  <c r="D80" i="4"/>
  <c r="C80" i="4"/>
  <c r="B80" i="4"/>
  <c r="L35" i="1"/>
  <c r="K35" i="1"/>
  <c r="M35" i="1" s="1"/>
  <c r="L34" i="1"/>
  <c r="K34" i="1"/>
  <c r="M34" i="1" s="1"/>
  <c r="L33" i="1"/>
  <c r="M33" i="1" s="1"/>
  <c r="K33" i="1"/>
  <c r="L31" i="1"/>
  <c r="K31" i="1"/>
  <c r="L30" i="1"/>
  <c r="K30" i="1"/>
  <c r="M30" i="1" s="1"/>
  <c r="L29" i="1"/>
  <c r="K29" i="1"/>
  <c r="L28" i="1"/>
  <c r="K28" i="1"/>
  <c r="L27" i="1"/>
  <c r="K27" i="1"/>
  <c r="L25" i="1"/>
  <c r="K25" i="1"/>
  <c r="L24" i="1"/>
  <c r="K24" i="1"/>
  <c r="M24" i="1" s="1"/>
  <c r="L23" i="1"/>
  <c r="M23" i="1" s="1"/>
  <c r="K23" i="1"/>
  <c r="L21" i="1"/>
  <c r="K21" i="1"/>
  <c r="M21" i="1" s="1"/>
  <c r="L20" i="1"/>
  <c r="K20" i="1"/>
  <c r="M20" i="1" s="1"/>
  <c r="L19" i="1"/>
  <c r="K19" i="1"/>
  <c r="L18" i="1"/>
  <c r="K18" i="1"/>
  <c r="L16" i="1"/>
  <c r="K16" i="1"/>
  <c r="L15" i="1"/>
  <c r="M15" i="1" s="1"/>
  <c r="K15" i="1"/>
  <c r="L14" i="1"/>
  <c r="K14" i="1"/>
  <c r="L11" i="1"/>
  <c r="M11" i="1" s="1"/>
  <c r="K11" i="1"/>
  <c r="L10" i="1"/>
  <c r="K10" i="1"/>
  <c r="K9" i="1"/>
  <c r="L9" i="1"/>
  <c r="M9" i="1" s="1"/>
  <c r="L8" i="1"/>
  <c r="K8" i="1"/>
  <c r="M31" i="1"/>
  <c r="M28" i="1"/>
  <c r="M25" i="1"/>
  <c r="M18" i="1"/>
  <c r="M14" i="1"/>
  <c r="M10" i="1"/>
  <c r="R184" i="4" l="1"/>
  <c r="S80" i="4"/>
  <c r="S184" i="4"/>
  <c r="Q183" i="4"/>
  <c r="R183" i="4"/>
  <c r="Q163" i="4"/>
  <c r="S183" i="4"/>
  <c r="T183" i="4"/>
  <c r="M16" i="1"/>
  <c r="M27" i="1"/>
  <c r="M19" i="1"/>
  <c r="M29" i="1"/>
  <c r="M8" i="1"/>
  <c r="C174" i="4" l="1"/>
  <c r="D174" i="4"/>
  <c r="E174" i="4"/>
  <c r="G174" i="4"/>
  <c r="H174" i="4"/>
  <c r="I174" i="4"/>
  <c r="J174" i="4"/>
  <c r="L174" i="4"/>
  <c r="M174" i="4"/>
  <c r="N174" i="4"/>
  <c r="O174" i="4"/>
  <c r="C170" i="4"/>
  <c r="D170" i="4"/>
  <c r="E170" i="4"/>
  <c r="G170" i="4"/>
  <c r="H170" i="4"/>
  <c r="I170" i="4"/>
  <c r="J170" i="4"/>
  <c r="L170" i="4"/>
  <c r="M170" i="4"/>
  <c r="N170" i="4"/>
  <c r="O170" i="4"/>
  <c r="C123" i="4"/>
  <c r="D123" i="4"/>
  <c r="E123" i="4"/>
  <c r="G123" i="4"/>
  <c r="H123" i="4"/>
  <c r="I123" i="4"/>
  <c r="J123" i="4"/>
  <c r="T123" i="4" s="1"/>
  <c r="L123" i="4"/>
  <c r="M123" i="4"/>
  <c r="N123" i="4"/>
  <c r="O123" i="4"/>
  <c r="C115" i="4"/>
  <c r="D115" i="4"/>
  <c r="E115" i="4"/>
  <c r="G115" i="4"/>
  <c r="Q115" i="4" s="1"/>
  <c r="H115" i="4"/>
  <c r="R115" i="4" s="1"/>
  <c r="I115" i="4"/>
  <c r="J115" i="4"/>
  <c r="L115" i="4"/>
  <c r="M115" i="4"/>
  <c r="N115" i="4"/>
  <c r="O115" i="4"/>
  <c r="C96" i="4"/>
  <c r="D96" i="4"/>
  <c r="E96" i="4"/>
  <c r="G96" i="4"/>
  <c r="H96" i="4"/>
  <c r="I96" i="4"/>
  <c r="J96" i="4"/>
  <c r="L96" i="4"/>
  <c r="M96" i="4"/>
  <c r="N96" i="4"/>
  <c r="O96" i="4"/>
  <c r="C29" i="4"/>
  <c r="C63" i="4" s="1"/>
  <c r="D29" i="4"/>
  <c r="D63" i="4" s="1"/>
  <c r="E29" i="4"/>
  <c r="E63" i="4" s="1"/>
  <c r="G29" i="4"/>
  <c r="H29" i="4"/>
  <c r="I29" i="4"/>
  <c r="J29" i="4"/>
  <c r="L29" i="4"/>
  <c r="L63" i="4" s="1"/>
  <c r="M29" i="4"/>
  <c r="M63" i="4" s="1"/>
  <c r="N29" i="4"/>
  <c r="N63" i="4" s="1"/>
  <c r="O29" i="4"/>
  <c r="O63" i="4" s="1"/>
  <c r="B174" i="4"/>
  <c r="B170" i="4"/>
  <c r="B123" i="4"/>
  <c r="B115" i="4"/>
  <c r="B96" i="4"/>
  <c r="B29" i="4"/>
  <c r="B63" i="4" s="1"/>
  <c r="S174" i="4" l="1"/>
  <c r="R174" i="4"/>
  <c r="S123" i="4"/>
  <c r="Q174" i="4"/>
  <c r="T96" i="4"/>
  <c r="R123" i="4"/>
  <c r="R96" i="4"/>
  <c r="Q96" i="4"/>
  <c r="T115" i="4"/>
  <c r="R170" i="4"/>
  <c r="I63" i="4"/>
  <c r="S63" i="4" s="1"/>
  <c r="S29" i="4"/>
  <c r="S170" i="4"/>
  <c r="S115" i="4"/>
  <c r="T174" i="4"/>
  <c r="Q170" i="4"/>
  <c r="J63" i="4"/>
  <c r="T63" i="4" s="1"/>
  <c r="T29" i="4"/>
  <c r="H63" i="4"/>
  <c r="R63" i="4" s="1"/>
  <c r="R29" i="4"/>
  <c r="G63" i="4"/>
  <c r="Q63" i="4" s="1"/>
  <c r="Q29" i="4"/>
  <c r="S96" i="4"/>
  <c r="Q123" i="4"/>
  <c r="T170" i="4"/>
  <c r="B143" i="4"/>
  <c r="C175" i="4"/>
  <c r="M175" i="4"/>
  <c r="H175" i="4"/>
  <c r="R175" i="4" s="1"/>
  <c r="O143" i="4"/>
  <c r="J143" i="4"/>
  <c r="T143" i="4" s="1"/>
  <c r="E143" i="4"/>
  <c r="L143" i="4"/>
  <c r="G143" i="4"/>
  <c r="L175" i="4"/>
  <c r="M143" i="4"/>
  <c r="H143" i="4"/>
  <c r="R143" i="4" s="1"/>
  <c r="C143" i="4"/>
  <c r="N175" i="4"/>
  <c r="G175" i="4"/>
  <c r="N143" i="4"/>
  <c r="I143" i="4"/>
  <c r="D143" i="4"/>
  <c r="O175" i="4"/>
  <c r="J175" i="4"/>
  <c r="T175" i="4" s="1"/>
  <c r="E175" i="4"/>
  <c r="I175" i="4"/>
  <c r="S175" i="4" s="1"/>
  <c r="D175" i="4"/>
  <c r="B175" i="4"/>
  <c r="S143" i="4" l="1"/>
  <c r="Q143" i="4"/>
  <c r="Q175" i="4"/>
  <c r="B403" i="4"/>
  <c r="C403" i="4"/>
  <c r="B176" i="4"/>
  <c r="O403" i="4"/>
  <c r="M403" i="4"/>
  <c r="E403" i="4"/>
  <c r="J403" i="4"/>
  <c r="D403" i="4"/>
  <c r="I403" i="4"/>
  <c r="G403" i="4"/>
  <c r="N403" i="4"/>
  <c r="H403" i="4"/>
  <c r="L403" i="4"/>
  <c r="C176" i="4"/>
  <c r="H176" i="4"/>
  <c r="O176" i="4"/>
  <c r="M176" i="4"/>
  <c r="E176" i="4"/>
  <c r="J176" i="4"/>
  <c r="T176" i="4" s="1"/>
  <c r="L176" i="4"/>
  <c r="N176" i="4"/>
  <c r="G176" i="4"/>
  <c r="I176" i="4"/>
  <c r="D176" i="4"/>
  <c r="R403" i="4" l="1"/>
  <c r="S176" i="4"/>
  <c r="R176" i="4"/>
  <c r="T403" i="4"/>
  <c r="Q176" i="4"/>
  <c r="Q403" i="4"/>
  <c r="S403" i="4"/>
</calcChain>
</file>

<file path=xl/sharedStrings.xml><?xml version="1.0" encoding="utf-8"?>
<sst xmlns="http://schemas.openxmlformats.org/spreadsheetml/2006/main" count="781" uniqueCount="346">
  <si>
    <t>SIAM</t>
  </si>
  <si>
    <t>(Number of Vehicles)</t>
  </si>
  <si>
    <t>Category</t>
  </si>
  <si>
    <t>Production</t>
  </si>
  <si>
    <t>Domestic Sales</t>
  </si>
  <si>
    <t>Exports</t>
  </si>
  <si>
    <t>Segment/Subsegment</t>
  </si>
  <si>
    <t>April-December</t>
  </si>
  <si>
    <t>2019-2020</t>
  </si>
  <si>
    <t>2020-2021</t>
  </si>
  <si>
    <t>% Change</t>
  </si>
  <si>
    <t>Passenger Cars</t>
  </si>
  <si>
    <t>Utility Vehicles(UVs)</t>
  </si>
  <si>
    <t>Vans</t>
  </si>
  <si>
    <t>Total  Passenger Vehicles (PVs)</t>
  </si>
  <si>
    <t>M&amp;HCVs</t>
  </si>
  <si>
    <t>Passenger Carrier</t>
  </si>
  <si>
    <t>Goods Carrier</t>
  </si>
  <si>
    <t>Total M&amp;HCVs</t>
  </si>
  <si>
    <t>LCVs</t>
  </si>
  <si>
    <t>Total LCVs</t>
  </si>
  <si>
    <t>Total  Commercial Vehicles (CVs)</t>
  </si>
  <si>
    <t>Total   Three Wheelers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</si>
  <si>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</si>
  <si>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</si>
  <si>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</si>
  <si>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</si>
  <si>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</si>
  <si>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</si>
  <si>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</si>
  <si>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Grand Total of All Categories</t>
  </si>
  <si>
    <t>For the month of</t>
  </si>
  <si>
    <t>Cumulative</t>
  </si>
  <si>
    <t>December</t>
  </si>
  <si>
    <t>Manufacturer</t>
  </si>
  <si>
    <t>FCA India Automobiles Pvt Ltd</t>
  </si>
  <si>
    <t>Fiat India Automobiles Pvt Ltd</t>
  </si>
  <si>
    <t>Force Motors Ltd</t>
  </si>
  <si>
    <t>Ford India Private Ltd</t>
  </si>
  <si>
    <t>General Motors India Pvt Ltd</t>
  </si>
  <si>
    <t>Hindustan Motor Finance Corporation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</si>
  <si>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</si>
  <si>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</si>
  <si>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</si>
  <si>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</si>
  <si>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</si>
  <si>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</si>
  <si>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</si>
  <si>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</si>
  <si>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</si>
  <si>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Renault India Pvt Ltd</t>
  </si>
  <si>
    <t>SkodaAuto India Pvt Ltd</t>
  </si>
  <si>
    <t>Tata Motors Ltd</t>
  </si>
  <si>
    <t>Toyota Kirloskar Motor Pvt Ltd</t>
  </si>
  <si>
    <t>Volkswagen India Pvt Ltd</t>
  </si>
  <si>
    <t>Ashok Leyland Ltd</t>
  </si>
  <si>
    <t>JBM Auto Ltd</t>
  </si>
  <si>
    <t>Piaggio Vehicles Pvt Ltd</t>
  </si>
  <si>
    <t>SML ISUZU Ltd</t>
  </si>
  <si>
    <t>VECV-Eicher</t>
  </si>
  <si>
    <t>VECV-Volvo</t>
  </si>
  <si>
    <t>Volvo Group India Pvt Ltd</t>
  </si>
  <si>
    <t>Atul Auto Ltd</t>
  </si>
  <si>
    <t>Bajaj Auto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</si>
  <si>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</si>
  <si>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</si>
  <si>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</si>
  <si>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</si>
  <si>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</si>
  <si>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</si>
  <si>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</si>
  <si>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</si>
  <si>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</si>
  <si>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</si>
  <si>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</si>
  <si>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</si>
  <si>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</si>
  <si>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</si>
  <si>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</si>
  <si>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</si>
  <si>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</si>
  <si>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</si>
  <si>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</si>
  <si>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</si>
  <si>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C: Mopeds</t>
  </si>
  <si>
    <t>Total D: Electric Two Wheelers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</si>
  <si>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</si>
  <si>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</si>
  <si>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</si>
  <si>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</si>
  <si>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</si>
  <si>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</si>
  <si>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Compact :Seats upto-5, Length  Normally between 3600 - 4000 mm, Body Style-Sedan/Estate/Hatch/Notchback, Engine Displacement Normally upto 1.4 Litre</t>
  </si>
  <si>
    <t>Fiat India Automobiles Pvt Ltd (Avventura,Grande Punto)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</si>
  <si>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</si>
  <si>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</si>
  <si>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</si>
  <si>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</si>
  <si>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Mahindra &amp; Mahindra Ltd (Verito Vibe)</t>
  </si>
  <si>
    <t>Nissan Motor India Pvt Ltd (DATSUN GO,Datsun Redi-GO,Micra)</t>
  </si>
  <si>
    <t>Toyota Kirloskar Motor Pvt Ltd (GLANZA,Liva Hatchback)</t>
  </si>
  <si>
    <t>Volkswagen India Pvt Ltd (Ameo,Polo)</t>
  </si>
  <si>
    <t>Super Compact :Seats upto-5, Length Normally between 4000 - 4250 mm, Body Style-Sedan/Estate/Hatch/Notchback, Engine Displacement Normally upto 1.6 Litre</t>
  </si>
  <si>
    <t>Mahindra &amp; Mahindra Ltd (Verito)</t>
  </si>
  <si>
    <t>Toyota Kirloskar Motor Pvt Ltd (Etios Sedan)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</si>
  <si>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</si>
  <si>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</si>
  <si>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</si>
  <si>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</si>
  <si>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</si>
  <si>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</si>
  <si>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</si>
  <si>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Executive :Seats upto-5, Length Normally between 4500 - 4700 mm, Body Style-Sedan/Estate/Notchback, Engine Displacement Normally upto 2 Litre</t>
  </si>
  <si>
    <t>Fiat India Automobiles Pvt Ltd (Linea)</t>
  </si>
  <si>
    <t>Honda Cars India Ltd (Civic)</t>
  </si>
  <si>
    <t>Hyundai Motor India Ltd (Elantra)</t>
  </si>
  <si>
    <t>SkodaAuto India Pvt Ltd (Octavia)</t>
  </si>
  <si>
    <t>Toyota Kirloskar Motor Pvt Ltd (Corolla)</t>
  </si>
  <si>
    <t>Premium :Seats upto-5, Length Normally between 4700 - 5000 mm, Body Style-Sedan/Estates, Engine Displacement Normally upto 3 Litre</t>
  </si>
  <si>
    <t>SkodaAuto India Pvt Ltd (Superb,SUPERB -B8)</t>
  </si>
  <si>
    <t>Volkswagen India Pvt Ltd (Passat)</t>
  </si>
  <si>
    <t>Specialty</t>
  </si>
  <si>
    <t>Ford India Private Ltd (Mustang)</t>
  </si>
  <si>
    <t>Toyota Kirloskar Motor Pvt Ltd (Camry,Prius)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</si>
  <si>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</si>
  <si>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</si>
  <si>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</si>
  <si>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Force Motors Ltd (GURKHA)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</si>
  <si>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</si>
  <si>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</si>
  <si>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</si>
  <si>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</si>
  <si>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 Power Plus,KUV100,NuvoSport,Thar,TUV300,XUV300)</t>
  </si>
  <si>
    <t>Nissan Motor India Pvt Ltd (GO +,Magnite)</t>
  </si>
  <si>
    <t>Renault India Pvt Ltd (Triber)</t>
  </si>
  <si>
    <t>Toyota Kirloskar Motor Pvt Ltd (URBAN CRUISER)</t>
  </si>
  <si>
    <t>Total</t>
  </si>
  <si>
    <t>UV1 : Length 4000  to 4400 mm &amp; Price &lt;20 Lakhs</t>
  </si>
  <si>
    <t>Force Motors Ltd (Trax)</t>
  </si>
  <si>
    <t>Hyundai Motor India Ltd (Creta)</t>
  </si>
  <si>
    <t>Kia Motors India Pvt Ltd (Seltos)</t>
  </si>
  <si>
    <t>Mahindra &amp; Mahindra Ltd (Bolero)</t>
  </si>
  <si>
    <t>Nissan Motor India Pvt Ltd (KICKS,TERRANO)</t>
  </si>
  <si>
    <t>Renault India Pvt Ltd (Captur,Duster)</t>
  </si>
  <si>
    <t>Volkswagen India Pvt Ltd (T-Roc)</t>
  </si>
  <si>
    <t>UV2 : Length between 4400 - 4700 mm &amp; Price &lt;20 Lakhs</t>
  </si>
  <si>
    <t>Honda Cars India Ltd (BR-V)</t>
  </si>
  <si>
    <t>Mahindra &amp; Mahindra Ltd (Bolero Plus,Marazzo,Scorpio,TUV300 plus,Xuv500,Xylo)</t>
  </si>
  <si>
    <t>MG Motor India Pvt Ltd (Hector)</t>
  </si>
  <si>
    <t>Renault India Pvt Ltd (Lodgy)</t>
  </si>
  <si>
    <t>UV3 : Length &gt;4700 mm &amp; Price &lt;20 Lakhs</t>
  </si>
  <si>
    <t>Isuzu Motors India Pvt Ltd (V-CROSS)</t>
  </si>
  <si>
    <t>Toyota Kirloskar Motor Pvt Ltd (INNOVA CRYSTA)</t>
  </si>
  <si>
    <t>UV4 : Price between Rs. 20 to 30 Lakh</t>
  </si>
  <si>
    <t>FCA India Automobiles Pvt Ltd (Jeep Compass)</t>
  </si>
  <si>
    <t>Hindustan Motor Finance Corporation Ltd (OUTLANDER,PAJERO SPORT)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</si>
  <si>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</si>
  <si>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</si>
  <si>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</si>
  <si>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</si>
  <si>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</si>
  <si>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</si>
  <si>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SkodaAuto India Pvt Ltd (Karoq)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</si>
  <si>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</si>
  <si>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</si>
  <si>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</si>
  <si>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</si>
  <si>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(Fortuner,Land Cruiser,Prado,Vellfire)</t>
  </si>
  <si>
    <t>Volkswagen India Pvt Ltd (Tiguan,Tiguan AllSpace)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</si>
  <si>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</si>
  <si>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</si>
  <si>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</si>
  <si>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</si>
  <si>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V2 :Soft tops mainly used as Maxi Cabs, Price upto Rs. 10 Lakh</t>
  </si>
  <si>
    <t>Mahindra &amp; Mahindra Ltd (Jeeto,Maxximo,Supro)</t>
  </si>
  <si>
    <t>Total Vans</t>
  </si>
  <si>
    <t>Total Passenger Vehicles (PVs)</t>
  </si>
  <si>
    <t>A1:No. of seats Including driver not exceeding 4 &amp; Max.Mass not exceeding 1 tonne</t>
  </si>
  <si>
    <t>Atul Auto Ltd (ATUL ELITE,ATUL GEMINI)</t>
  </si>
  <si>
    <t>Bajaj Auto Ltd (Maxima,RE)</t>
  </si>
  <si>
    <t>Mahindra &amp; Mahindra Ltd (Alfa)</t>
  </si>
  <si>
    <t>Piaggio Vehicles Pvt Ltd (Ape Auto,Ape City)</t>
  </si>
  <si>
    <t>Scooters India Ltd (Vikram 450D)</t>
  </si>
  <si>
    <t>TVS Motor Company Ltd (TVS King 4S)</t>
  </si>
  <si>
    <t>A2:No. of seats Including  driver exceeding 4 but not exceeding 7 &amp; Max.Mass not exceeding 1.5 tonnes</t>
  </si>
  <si>
    <t>Atul Auto Ltd (ATUL GEM,ATUL SHAKTI)</t>
  </si>
  <si>
    <t>Force Motors Ltd (Minidor)</t>
  </si>
  <si>
    <t>Scooters India Ltd (Vidyut Passenger,Vikram 1500CG,Vikram 750D AC)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</si>
  <si>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</si>
  <si>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</si>
  <si>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</si>
  <si>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</si>
  <si>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SHAKTI)</t>
  </si>
  <si>
    <t>Bajaj Auto Ltd (Maxima)</t>
  </si>
  <si>
    <t>Piaggio Vehicles Pvt Ltd (Ape Xtra)</t>
  </si>
  <si>
    <t>Scooters India Ltd (Vikram 1000CG,Vikram 450D)</t>
  </si>
  <si>
    <t>B2: Others</t>
  </si>
  <si>
    <t>Scooters India Ltd (Vikram 750D AC)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</si>
  <si>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</si>
  <si>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</si>
  <si>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</si>
  <si>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</si>
  <si>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</si>
  <si>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</si>
  <si>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</si>
  <si>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</si>
  <si>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</si>
  <si>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(Activa,Aviator,CLIQ,Dio,GRAZIA,NAVI)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</si>
  <si>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</si>
  <si>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</si>
  <si>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</si>
  <si>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</si>
  <si>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</si>
  <si>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</si>
  <si>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</si>
  <si>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&amp; =200 CC</t>
  </si>
  <si>
    <t>Piaggio Vehicles Pvt Ltd (Aprilia SR160)</t>
  </si>
  <si>
    <t>Total Scooter/ Scooterettee</t>
  </si>
  <si>
    <t>B : Motor 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</si>
  <si>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</si>
  <si>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</si>
  <si>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</si>
  <si>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</si>
  <si>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</si>
  <si>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</si>
  <si>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(Arro,Centuro)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</si>
  <si>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</si>
  <si>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</si>
  <si>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</si>
  <si>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</si>
  <si>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</si>
  <si>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</si>
  <si>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</si>
  <si>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</si>
  <si>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</si>
  <si>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</si>
  <si>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</si>
  <si>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</si>
  <si>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</si>
  <si>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</si>
  <si>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Suzuki Motorcycle India Pvt Ltd (GS150R)</t>
  </si>
  <si>
    <t>B5: Engine Capacity &gt;150 cc but less than equal to 200 cc</t>
  </si>
  <si>
    <t>Bajaj Auto Ltd (Avenger,Husqvarna,KTM,Pulsar)</t>
  </si>
  <si>
    <t>Hero MotoCorp Ltd (X PULSE 200T,XPULSE 200,XTREME.)</t>
  </si>
  <si>
    <t>Honda Motorcycle &amp; Scooter India Pvt Ltd (CB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</si>
  <si>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</si>
  <si>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</si>
  <si>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</si>
  <si>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</si>
  <si>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</si>
  <si>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</si>
  <si>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</si>
  <si>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</si>
  <si>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</si>
  <si>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</si>
  <si>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B7: Engine Capacity &gt;250 cc but less than equal to 350 cc</t>
  </si>
  <si>
    <t>Honda Motorcycle &amp; Scooter India Pvt Ltd (CB300R,H’Ness)</t>
  </si>
  <si>
    <t>India Kawasaki Motors Pvt Ltd (Ninja300,Versys 300)</t>
  </si>
  <si>
    <t>India Yamaha Motor Pvt Ltd (R3)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</si>
  <si>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</si>
  <si>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</si>
  <si>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</si>
  <si>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B8: Engine Capacity &gt;350 cc but less than equal to 500 cc</t>
  </si>
  <si>
    <t>Bajaj Auto Ltd (Dominar,Husqvarna,KTM)</t>
  </si>
  <si>
    <t>India Kawasaki Motors Pvt Ltd (Ninja 400)</t>
  </si>
  <si>
    <t>Royal-Enfield (Unit of Eicher Motors) (Bullet 500,Classic 500,Himalayan,Thunderbird 500)</t>
  </si>
  <si>
    <t>B9: Engine Capacity &gt;500 cc but less than equal to 800 cc</t>
  </si>
  <si>
    <t>Bajaj Auto Ltd (KTM)</t>
  </si>
  <si>
    <t>H-D Motor Company India Pvt Ltd (STREET 500,STREET 750,STREET ROD)</t>
  </si>
  <si>
    <t>Honda Motorcycle &amp; Scooter India Pvt Ltd (CBR 650F)</t>
  </si>
  <si>
    <t>India Kawasaki Motors Pvt Ltd (Ninja650,Versys 650,Vulcan S,W800,Z650,ZX-6R)</t>
  </si>
  <si>
    <t>Royal-Enfield (Unit of Eicher Motors) (650 Twin)</t>
  </si>
  <si>
    <t>Suzuki Motorcycle India Pvt Ltd (DL650XA,GSX-S750)</t>
  </si>
  <si>
    <t>Triumph Motorcycles India Pvt Ltd (Street Triple,Street Triple RS,STREET TRIPLE S,Tiger 800 XCa,Tiger 800 XCx,Tiger 800 XR,Tiger 800 XRx)</t>
  </si>
  <si>
    <t>B10: Engine Capacity &gt;800 cc but less than equal to 1000 cc</t>
  </si>
  <si>
    <t>H-D Motor Company India Pvt Ltd (883 IRON)</t>
  </si>
  <si>
    <t>Honda Motorcycle &amp; Scooter India Pvt Ltd (AFRICA TWIN,CB 1000R,CBR 1000RR)</t>
  </si>
  <si>
    <t>India Kawasaki Motors Pvt Ltd (H2/H2,Ninja ZX-10R,Z900)</t>
  </si>
  <si>
    <t>India Yamaha Motor Pvt Ltd (MT09,R1)</t>
  </si>
  <si>
    <t>Suzuki Motorcycle India Pvt Ltd (GSX-R1000)</t>
  </si>
  <si>
    <t>Triumph Motorcycles India Pvt Ltd (Boneville T100,Street Scrambler,Street Twin,Tiger 900)</t>
  </si>
  <si>
    <t>B11: Engine Capacity &gt;1000 cc but less than equal to 1600 cc</t>
  </si>
  <si>
    <t>H-D Motor Company India Pvt Ltd (1200 Custom,1200 X - FORTY EIGHT,1200CX - Roadster,Forty Eight Special)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</si>
  <si>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</si>
  <si>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</si>
  <si>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</si>
  <si>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Twin,Thurxton R,TIGER EXPLORER Xcx)</t>
  </si>
  <si>
    <t>B12: Engine Capacity &gt;1600 cc</t>
  </si>
  <si>
    <t>H-D Motor Company India Pvt Ltd (CVO Limited,Deluxe,FAT BOB,FAT BOY,HERITAGE CLASSIC,HERITAGE SOFTAIL,Low Rider,Low Rider S,Low Rider Special,ROADGLIDE SPECIAL,ROADKING,STREET BOB,STREET GLIDE)</t>
  </si>
  <si>
    <t>Honda Motorcycle &amp; Scooter India Pvt Ltd (GL1800)</t>
  </si>
  <si>
    <t>Triumph Motorcycles India Pvt Ltd (ROCKET III,Rocket III R)</t>
  </si>
  <si>
    <t>C:Moped: More than 75 cc  to 100 and with fixed transmission Ratio, Big wheel size – more than 12”</t>
  </si>
  <si>
    <t>C1:Engine capacity &lt;=100 CC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</si>
  <si>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</si>
  <si>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</si>
  <si>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</si>
  <si>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</si>
  <si>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</si>
  <si>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Total Two Wheelers</t>
  </si>
  <si>
    <t>Bajaj Auto Ltd (Qute)</t>
  </si>
  <si>
    <t>-</t>
  </si>
  <si>
    <t>NA</t>
  </si>
  <si>
    <t>Sub-segment &amp; Company wise Production, Domestic Sales &amp; Exports Report for the month of December 2020 and Cumulative for April-December 2020</t>
  </si>
  <si>
    <t>Three Wheelers</t>
  </si>
  <si>
    <t>Two Wheelers</t>
  </si>
  <si>
    <t>Grand Total</t>
  </si>
  <si>
    <t>Total Motorcycle/Step-Throughs</t>
  </si>
  <si>
    <t>Passenger Vehicles (PVs)*</t>
  </si>
  <si>
    <t>Total B: Motorcycle/Step-Throughs</t>
  </si>
  <si>
    <t>* BMW, Mercedes and Volvo Auto data is not available</t>
  </si>
  <si>
    <t>*  BMW, Mercedes &amp; Volvo Auto data not available</t>
  </si>
  <si>
    <t>NA=Not Available</t>
  </si>
  <si>
    <t>Tata Motors Ltd**</t>
  </si>
  <si>
    <t>** Only cumulative data is available of Tata Motors</t>
  </si>
  <si>
    <t>#Only production volume of OEM Model is reported by Maruti Suzuki India Limited.  </t>
  </si>
  <si>
    <t>Tata Motors Ltd** (Altroz,Bolt,Tiago,Tigor,Zest)</t>
  </si>
  <si>
    <t>Tata Motors Ltd** (Nexon)</t>
  </si>
  <si>
    <t>Tata Motors Ltd** (HARRIER,Safari,Sumo)</t>
  </si>
  <si>
    <t>Tata Motors Ltd** (Hexa)</t>
  </si>
  <si>
    <t>Tata Motors Ltd** (Magic Express)</t>
  </si>
  <si>
    <t>Tata Motors Ltd** (Magic Iris)</t>
  </si>
  <si>
    <t>NA= Not Available</t>
  </si>
  <si>
    <t>** Daimler &amp; Scania data is not available</t>
  </si>
  <si>
    <t>Commercial Vehicles (CVs)**</t>
  </si>
  <si>
    <t>Maruti Suzuki India Ltd (Alto,Spresso)</t>
  </si>
  <si>
    <t>Maruti Suzuki India Ltd (CIAZ)</t>
  </si>
  <si>
    <t>Maruti Suzuki India Ltd ((Gypsy, OEM Model #,VITARA BREZZA))</t>
  </si>
  <si>
    <t>#Only production volume of OEM Model is reported by Maruti Suzuki India Limited</t>
  </si>
  <si>
    <t>Maruti Suzuki India Ltd (XL6)</t>
  </si>
  <si>
    <t>Maruti Suzuki India Ltd (OEM Model#,Baleno,Celerio,DZIRE,IGNIS,Wagon R,Swift)</t>
  </si>
  <si>
    <t>Maruti Suzuki India Ltd (Ertiga,S-Cross)</t>
  </si>
  <si>
    <t>Maruti Suzuki India Ltd (Eeco,Omni)</t>
  </si>
  <si>
    <t>Commercial Vehicles (CVs)*</t>
  </si>
  <si>
    <t>* Daimler &amp; Scania data is not available</t>
  </si>
  <si>
    <t>Society of Indian Automobile Manufacturers ( 14/01/2021)</t>
  </si>
  <si>
    <t>Segment &amp; Company wise Production, Domestic Sales &amp; Exports Report of Commercial Vehicles for April-December 2020</t>
  </si>
  <si>
    <t>Report-III</t>
  </si>
  <si>
    <r>
      <t>(</t>
    </r>
    <r>
      <rPr>
        <sz val="10"/>
        <color indexed="8"/>
        <rFont val="Arial"/>
        <family val="2"/>
      </rPr>
      <t>Number of Vehicles)</t>
    </r>
  </si>
  <si>
    <t>A: Passenger Carriers</t>
  </si>
  <si>
    <t>Total A: Passenger Carriers</t>
  </si>
  <si>
    <t>B: Goods Carriers</t>
  </si>
  <si>
    <t>Total B: Goods Carriers</t>
  </si>
  <si>
    <t>Sales (Domestic+Exports)</t>
  </si>
  <si>
    <t>Flash Report of Motor Vehicle Production, Sales, Export - April 2020 to December 2020</t>
  </si>
  <si>
    <t>Source: SIAM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</si>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</sst>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10409]#,##0;\(#,##0\)"/>
    <numFmt numFmtId="166" formatCode="[$-10409]0.00"/>
    <numFmt numFmtId="167" formatCode="[$-10409]#,##0"/>
    <numFmt numFmtId="168" formatCode="[$-10409]#,##0.00"/>
    <numFmt numFmtId="169" formatCode="[$-10409]#,##0;\-#,##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7" fillId="0" borderId="0"/>
  </cellStyleXfs>
  <cellXfs count="183">
    <xf numFmtId="0" fontId="0" fillId="0" borderId="0" xfId="0"/>
    <xf numFmtId="0" fontId="0" fillId="0" borderId="0" xfId="0" applyAlignment="1"/>
    <xf numFmtId="2" fontId="0" fillId="0" borderId="0" xfId="0" applyNumberFormat="1" applyAlignment="1"/>
    <xf numFmtId="166" fontId="1" fillId="0" borderId="8" xfId="0" applyNumberFormat="1" applyFont="1" applyBorder="1" applyAlignment="1" applyProtection="1">
      <alignment horizontal="right" vertical="top" readingOrder="1"/>
      <protection locked="0"/>
    </xf>
    <xf numFmtId="0" fontId="1" fillId="0" borderId="8" xfId="0" applyFont="1" applyBorder="1" applyAlignment="1" applyProtection="1">
      <alignment vertical="top" readingOrder="1"/>
      <protection locked="0"/>
    </xf>
    <xf numFmtId="0" fontId="3" fillId="0" borderId="0" xfId="0" applyFont="1"/>
    <xf numFmtId="0" fontId="5" fillId="0" borderId="0" xfId="0" applyFont="1"/>
    <xf numFmtId="0" fontId="4" fillId="0" borderId="1" xfId="0" applyFont="1" applyBorder="1" applyAlignment="1" applyProtection="1">
      <alignment horizontal="center" vertical="top" readingOrder="1"/>
      <protection locked="0"/>
    </xf>
    <xf numFmtId="0" fontId="4" fillId="0" borderId="15" xfId="0" applyFont="1" applyBorder="1" applyAlignment="1" applyProtection="1">
      <alignment horizontal="center" vertical="top" readingOrder="1"/>
      <protection locked="0"/>
    </xf>
    <xf numFmtId="0" fontId="4" fillId="0" borderId="6" xfId="0" applyFont="1" applyBorder="1" applyAlignment="1" applyProtection="1">
      <alignment horizontal="center" vertical="top" readingOrder="1"/>
      <protection locked="0"/>
    </xf>
    <xf numFmtId="0" fontId="4" fillId="0" borderId="17" xfId="0" applyFont="1" applyBorder="1" applyAlignment="1" applyProtection="1">
      <alignment horizontal="center" vertical="top" readingOrder="1"/>
      <protection locked="0"/>
    </xf>
    <xf numFmtId="0" fontId="1" fillId="0" borderId="0" xfId="0" applyFont="1" applyAlignment="1" applyProtection="1">
      <alignment horizontal="right" vertical="top" readingOrder="1"/>
      <protection locked="0"/>
    </xf>
    <xf numFmtId="0" fontId="1" fillId="0" borderId="8" xfId="0" applyFont="1" applyBorder="1" applyAlignment="1" applyProtection="1">
      <alignment horizontal="right" vertical="top" readingOrder="1"/>
      <protection locked="0"/>
    </xf>
    <xf numFmtId="165" fontId="1" fillId="0" borderId="0" xfId="0" applyNumberFormat="1" applyFont="1" applyAlignment="1" applyProtection="1">
      <alignment horizontal="right" vertical="top" readingOrder="1"/>
      <protection locked="0"/>
    </xf>
    <xf numFmtId="167" fontId="2" fillId="0" borderId="10" xfId="0" applyNumberFormat="1" applyFont="1" applyBorder="1" applyAlignment="1" applyProtection="1">
      <alignment horizontal="right" vertical="top" readingOrder="1"/>
      <protection locked="0"/>
    </xf>
    <xf numFmtId="166" fontId="2" fillId="0" borderId="11" xfId="0" applyNumberFormat="1" applyFont="1" applyBorder="1" applyAlignment="1" applyProtection="1">
      <alignment horizontal="right" vertical="top" readingOrder="1"/>
      <protection locked="0"/>
    </xf>
    <xf numFmtId="0" fontId="2" fillId="0" borderId="9" xfId="0" applyFont="1" applyBorder="1" applyAlignment="1" applyProtection="1">
      <alignment vertical="top" readingOrder="1"/>
      <protection locked="0"/>
    </xf>
    <xf numFmtId="0" fontId="1" fillId="0" borderId="9" xfId="0" applyFont="1" applyBorder="1" applyAlignment="1" applyProtection="1">
      <alignment vertical="top" readingOrder="1"/>
      <protection locked="0"/>
    </xf>
    <xf numFmtId="0" fontId="2" fillId="0" borderId="19" xfId="0" applyFont="1" applyBorder="1" applyAlignment="1" applyProtection="1">
      <alignment vertical="top" readingOrder="1"/>
      <protection locked="0"/>
    </xf>
    <xf numFmtId="0" fontId="4" fillId="0" borderId="2" xfId="0" applyFont="1" applyBorder="1" applyAlignment="1" applyProtection="1">
      <alignment horizontal="center" vertical="top" readingOrder="1"/>
      <protection locked="0"/>
    </xf>
    <xf numFmtId="0" fontId="1" fillId="0" borderId="21" xfId="0" applyFont="1" applyBorder="1" applyAlignment="1" applyProtection="1">
      <alignment horizontal="right" vertical="top" readingOrder="1"/>
      <protection locked="0"/>
    </xf>
    <xf numFmtId="0" fontId="1" fillId="0" borderId="0" xfId="0" applyFont="1" applyBorder="1" applyAlignment="1" applyProtection="1">
      <alignment horizontal="right" vertical="top" readingOrder="1"/>
      <protection locked="0"/>
    </xf>
    <xf numFmtId="0" fontId="1" fillId="0" borderId="22" xfId="0" applyFont="1" applyBorder="1" applyAlignment="1" applyProtection="1">
      <alignment horizontal="right" vertical="top" readingOrder="1"/>
      <protection locked="0"/>
    </xf>
    <xf numFmtId="165" fontId="1" fillId="0" borderId="21" xfId="0" applyNumberFormat="1" applyFont="1" applyBorder="1" applyAlignment="1" applyProtection="1">
      <alignment horizontal="right" vertical="top" readingOrder="1"/>
      <protection locked="0"/>
    </xf>
    <xf numFmtId="165" fontId="1" fillId="0" borderId="0" xfId="0" applyNumberFormat="1" applyFont="1" applyBorder="1" applyAlignment="1" applyProtection="1">
      <alignment horizontal="right" vertical="top" readingOrder="1"/>
      <protection locked="0"/>
    </xf>
    <xf numFmtId="166" fontId="1" fillId="0" borderId="22" xfId="0" applyNumberFormat="1" applyFont="1" applyBorder="1" applyAlignment="1" applyProtection="1">
      <alignment horizontal="right" vertical="top" readingOrder="1"/>
      <protection locked="0"/>
    </xf>
    <xf numFmtId="0" fontId="1" fillId="0" borderId="22" xfId="0" applyFont="1" applyBorder="1" applyAlignment="1" applyProtection="1">
      <alignment vertical="top" readingOrder="1"/>
      <protection locked="0"/>
    </xf>
    <xf numFmtId="167" fontId="2" fillId="0" borderId="23" xfId="0" applyNumberFormat="1" applyFont="1" applyBorder="1" applyAlignment="1" applyProtection="1">
      <alignment horizontal="right" vertical="top" readingOrder="1"/>
      <protection locked="0"/>
    </xf>
    <xf numFmtId="166" fontId="2" fillId="0" borderId="24" xfId="0" applyNumberFormat="1" applyFont="1" applyBorder="1" applyAlignment="1" applyProtection="1">
      <alignment horizontal="right" vertical="top" readingOrder="1"/>
      <protection locked="0"/>
    </xf>
    <xf numFmtId="1" fontId="1" fillId="0" borderId="0" xfId="0" applyNumberFormat="1" applyFont="1" applyBorder="1" applyAlignment="1" applyProtection="1">
      <alignment horizontal="right" vertical="top" readingOrder="1"/>
      <protection locked="0"/>
    </xf>
    <xf numFmtId="0" fontId="2" fillId="0" borderId="25" xfId="0" applyFont="1" applyBorder="1" applyAlignment="1" applyProtection="1">
      <alignment vertical="top" readingOrder="1"/>
      <protection locked="0"/>
    </xf>
    <xf numFmtId="167" fontId="2" fillId="0" borderId="25" xfId="0" applyNumberFormat="1" applyFont="1" applyBorder="1" applyAlignment="1" applyProtection="1">
      <alignment horizontal="right" vertical="top" readingOrder="1"/>
      <protection locked="0"/>
    </xf>
    <xf numFmtId="167" fontId="2" fillId="0" borderId="26" xfId="0" applyNumberFormat="1" applyFont="1" applyBorder="1" applyAlignment="1" applyProtection="1">
      <alignment horizontal="right" vertical="top" readingOrder="1"/>
      <protection locked="0"/>
    </xf>
    <xf numFmtId="166" fontId="2" fillId="0" borderId="27" xfId="0" applyNumberFormat="1" applyFont="1" applyBorder="1" applyAlignment="1" applyProtection="1">
      <alignment horizontal="right" vertical="top" readingOrder="1"/>
      <protection locked="0"/>
    </xf>
    <xf numFmtId="2" fontId="2" fillId="0" borderId="26" xfId="0" applyNumberFormat="1" applyFont="1" applyBorder="1" applyAlignment="1" applyProtection="1">
      <alignment horizontal="right" vertical="top" readingOrder="1"/>
      <protection locked="0"/>
    </xf>
    <xf numFmtId="0" fontId="3" fillId="0" borderId="0" xfId="0" applyFont="1" applyFill="1"/>
    <xf numFmtId="0" fontId="4" fillId="0" borderId="1" xfId="0" applyFont="1" applyFill="1" applyBorder="1" applyAlignment="1" applyProtection="1">
      <alignment horizontal="center" vertical="top" readingOrder="1"/>
      <protection locked="0"/>
    </xf>
    <xf numFmtId="0" fontId="4" fillId="0" borderId="15" xfId="0" applyFont="1" applyFill="1" applyBorder="1" applyAlignment="1" applyProtection="1">
      <alignment horizontal="right" vertical="top" readingOrder="1"/>
      <protection locked="0"/>
    </xf>
    <xf numFmtId="0" fontId="4" fillId="0" borderId="6" xfId="0" applyFont="1" applyFill="1" applyBorder="1" applyAlignment="1" applyProtection="1">
      <alignment horizontal="right" vertical="top" readingOrder="1"/>
      <protection locked="0"/>
    </xf>
    <xf numFmtId="0" fontId="4" fillId="0" borderId="17" xfId="0" applyFont="1" applyFill="1" applyBorder="1" applyAlignment="1" applyProtection="1">
      <alignment horizontal="right" vertical="top" readingOrder="1"/>
      <protection locked="0"/>
    </xf>
    <xf numFmtId="0" fontId="5" fillId="0" borderId="0" xfId="0" applyFont="1" applyFill="1" applyAlignment="1"/>
    <xf numFmtId="0" fontId="4" fillId="0" borderId="7" xfId="0" applyFont="1" applyBorder="1" applyAlignment="1" applyProtection="1">
      <alignment vertical="top" readingOrder="1"/>
      <protection locked="0"/>
    </xf>
    <xf numFmtId="0" fontId="5" fillId="0" borderId="0" xfId="0" applyFont="1" applyAlignment="1"/>
    <xf numFmtId="167" fontId="4" fillId="0" borderId="0" xfId="0" applyNumberFormat="1" applyFont="1" applyAlignment="1" applyProtection="1">
      <alignment horizontal="right" vertical="top" readingOrder="1"/>
      <protection locked="0"/>
    </xf>
    <xf numFmtId="167" fontId="4" fillId="0" borderId="10" xfId="0" applyNumberFormat="1" applyFont="1" applyBorder="1" applyAlignment="1" applyProtection="1">
      <alignment horizontal="right" vertical="top" readingOrder="1"/>
      <protection locked="0"/>
    </xf>
    <xf numFmtId="168" fontId="4" fillId="0" borderId="8" xfId="0" applyNumberFormat="1" applyFont="1" applyBorder="1" applyAlignment="1" applyProtection="1">
      <alignment horizontal="right" vertical="top" readingOrder="1"/>
      <protection locked="0"/>
    </xf>
    <xf numFmtId="0" fontId="4" fillId="0" borderId="9" xfId="0" applyFont="1" applyBorder="1" applyAlignment="1" applyProtection="1">
      <alignment vertical="top" readingOrder="1"/>
      <protection locked="0"/>
    </xf>
    <xf numFmtId="0" fontId="5" fillId="0" borderId="9" xfId="0" applyFont="1" applyBorder="1" applyAlignment="1" applyProtection="1">
      <alignment vertical="top" readingOrder="1"/>
      <protection locked="0"/>
    </xf>
    <xf numFmtId="0" fontId="4" fillId="0" borderId="19" xfId="0" applyFont="1" applyBorder="1" applyAlignment="1" applyProtection="1">
      <alignment vertical="top" readingOrder="1"/>
      <protection locked="0"/>
    </xf>
    <xf numFmtId="0" fontId="5" fillId="0" borderId="0" xfId="0" applyFont="1" applyBorder="1" applyAlignment="1" applyProtection="1">
      <alignment vertical="top" readingOrder="1"/>
      <protection locked="0"/>
    </xf>
    <xf numFmtId="167" fontId="4" fillId="0" borderId="21" xfId="0" applyNumberFormat="1" applyFont="1" applyBorder="1" applyAlignment="1" applyProtection="1">
      <alignment horizontal="right" vertical="top" readingOrder="1"/>
      <protection locked="0"/>
    </xf>
    <xf numFmtId="167" fontId="4" fillId="0" borderId="0" xfId="0" applyNumberFormat="1" applyFont="1" applyBorder="1" applyAlignment="1" applyProtection="1">
      <alignment horizontal="right" vertical="top" readingOrder="1"/>
      <protection locked="0"/>
    </xf>
    <xf numFmtId="167" fontId="4" fillId="0" borderId="23" xfId="0" applyNumberFormat="1" applyFont="1" applyBorder="1" applyAlignment="1" applyProtection="1">
      <alignment horizontal="right" vertical="top" readingOrder="1"/>
      <protection locked="0"/>
    </xf>
    <xf numFmtId="165" fontId="5" fillId="0" borderId="21" xfId="0" applyNumberFormat="1" applyFont="1" applyBorder="1" applyAlignment="1" applyProtection="1">
      <alignment horizontal="right" vertical="top" readingOrder="1"/>
      <protection locked="0"/>
    </xf>
    <xf numFmtId="165" fontId="5" fillId="0" borderId="0" xfId="0" applyNumberFormat="1" applyFont="1" applyBorder="1" applyAlignment="1" applyProtection="1">
      <alignment horizontal="right" vertical="top" readingOrder="1"/>
      <protection locked="0"/>
    </xf>
    <xf numFmtId="165" fontId="5" fillId="0" borderId="22" xfId="0" applyNumberFormat="1" applyFont="1" applyBorder="1" applyAlignment="1" applyProtection="1">
      <alignment horizontal="right" vertical="top" readingOrder="1"/>
      <protection locked="0"/>
    </xf>
    <xf numFmtId="167" fontId="4" fillId="0" borderId="22" xfId="0" applyNumberFormat="1" applyFont="1" applyBorder="1" applyAlignment="1" applyProtection="1">
      <alignment horizontal="right" vertical="top" readingOrder="1"/>
      <protection locked="0"/>
    </xf>
    <xf numFmtId="0" fontId="4" fillId="0" borderId="21" xfId="0" applyFont="1" applyBorder="1" applyAlignment="1" applyProtection="1">
      <alignment horizontal="right" vertical="top" readingOrder="1"/>
      <protection locked="0"/>
    </xf>
    <xf numFmtId="0" fontId="4" fillId="0" borderId="0" xfId="0" applyFont="1" applyBorder="1" applyAlignment="1" applyProtection="1">
      <alignment horizontal="right" vertical="top" readingOrder="1"/>
      <protection locked="0"/>
    </xf>
    <xf numFmtId="167" fontId="4" fillId="0" borderId="24" xfId="0" applyNumberFormat="1" applyFont="1" applyBorder="1" applyAlignment="1" applyProtection="1">
      <alignment horizontal="right" vertical="top" readingOrder="1"/>
      <protection locked="0"/>
    </xf>
    <xf numFmtId="0" fontId="4" fillId="0" borderId="9" xfId="0" applyFont="1" applyFill="1" applyBorder="1" applyAlignment="1" applyProtection="1">
      <alignment vertical="top" readingOrder="1"/>
      <protection locked="0"/>
    </xf>
    <xf numFmtId="0" fontId="5" fillId="0" borderId="9" xfId="0" applyFont="1" applyFill="1" applyBorder="1" applyAlignment="1" applyProtection="1">
      <alignment vertical="top" readingOrder="1"/>
      <protection locked="0"/>
    </xf>
    <xf numFmtId="0" fontId="5" fillId="0" borderId="21" xfId="0" applyFont="1" applyFill="1" applyBorder="1" applyAlignment="1" applyProtection="1">
      <alignment vertical="top" readingOrder="1"/>
      <protection locked="0"/>
    </xf>
    <xf numFmtId="0" fontId="5" fillId="0" borderId="0" xfId="0" applyFont="1" applyFill="1" applyBorder="1" applyAlignment="1" applyProtection="1">
      <alignment vertical="top" readingOrder="1"/>
      <protection locked="0"/>
    </xf>
    <xf numFmtId="0" fontId="5" fillId="0" borderId="22" xfId="0" applyFont="1" applyFill="1" applyBorder="1" applyAlignment="1" applyProtection="1">
      <alignment vertical="top" readingOrder="1"/>
      <protection locked="0"/>
    </xf>
    <xf numFmtId="169" fontId="5" fillId="0" borderId="21" xfId="0" applyNumberFormat="1" applyFont="1" applyFill="1" applyBorder="1" applyAlignment="1" applyProtection="1">
      <alignment horizontal="right" vertical="top" readingOrder="1"/>
      <protection locked="0"/>
    </xf>
    <xf numFmtId="169" fontId="5" fillId="0" borderId="0" xfId="0" applyNumberFormat="1" applyFont="1" applyFill="1" applyBorder="1" applyAlignment="1" applyProtection="1">
      <alignment horizontal="right" vertical="top" readingOrder="1"/>
      <protection locked="0"/>
    </xf>
    <xf numFmtId="169" fontId="5" fillId="0" borderId="22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21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22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2" fillId="0" borderId="0" xfId="0" applyFont="1" applyBorder="1" applyAlignment="1" applyProtection="1">
      <alignment vertical="top" readingOrder="1"/>
      <protection locked="0"/>
    </xf>
    <xf numFmtId="167" fontId="2" fillId="0" borderId="0" xfId="0" applyNumberFormat="1" applyFont="1" applyBorder="1" applyAlignment="1" applyProtection="1">
      <alignment horizontal="right" vertical="top" readingOrder="1"/>
      <protection locked="0"/>
    </xf>
    <xf numFmtId="166" fontId="2" fillId="0" borderId="0" xfId="0" applyNumberFormat="1" applyFont="1" applyBorder="1" applyAlignment="1" applyProtection="1">
      <alignment horizontal="right" vertical="top" readingOrder="1"/>
      <protection locked="0"/>
    </xf>
    <xf numFmtId="0" fontId="5" fillId="0" borderId="21" xfId="0" applyFont="1" applyBorder="1"/>
    <xf numFmtId="167" fontId="4" fillId="0" borderId="0" xfId="0" applyNumberFormat="1" applyFont="1" applyAlignment="1" applyProtection="1">
      <alignment vertical="top" readingOrder="1"/>
      <protection locked="0"/>
    </xf>
    <xf numFmtId="167" fontId="4" fillId="0" borderId="22" xfId="0" applyNumberFormat="1" applyFont="1" applyBorder="1" applyAlignment="1" applyProtection="1">
      <alignment vertical="top" readingOrder="1"/>
      <protection locked="0"/>
    </xf>
    <xf numFmtId="167" fontId="4" fillId="0" borderId="21" xfId="0" applyNumberFormat="1" applyFont="1" applyBorder="1" applyAlignment="1" applyProtection="1">
      <alignment vertical="top" readingOrder="1"/>
      <protection locked="0"/>
    </xf>
    <xf numFmtId="0" fontId="4" fillId="0" borderId="0" xfId="0" applyFont="1" applyBorder="1" applyAlignment="1" applyProtection="1">
      <alignment vertical="top" readingOrder="1"/>
      <protection locked="0"/>
    </xf>
    <xf numFmtId="0" fontId="5" fillId="0" borderId="22" xfId="0" applyFont="1" applyBorder="1"/>
    <xf numFmtId="169" fontId="4" fillId="0" borderId="21" xfId="0" applyNumberFormat="1" applyFont="1" applyBorder="1" applyAlignment="1" applyProtection="1">
      <alignment horizontal="right" vertical="top" readingOrder="1"/>
      <protection locked="0"/>
    </xf>
    <xf numFmtId="169" fontId="4" fillId="0" borderId="0" xfId="0" applyNumberFormat="1" applyFont="1" applyAlignment="1" applyProtection="1">
      <alignment horizontal="right" vertical="top" readingOrder="1"/>
      <protection locked="0"/>
    </xf>
    <xf numFmtId="169" fontId="4" fillId="0" borderId="22" xfId="0" applyNumberFormat="1" applyFont="1" applyBorder="1" applyAlignment="1" applyProtection="1">
      <alignment horizontal="right" vertical="top" readingOrder="1"/>
      <protection locked="0"/>
    </xf>
    <xf numFmtId="169" fontId="4" fillId="0" borderId="8" xfId="0" applyNumberFormat="1" applyFont="1" applyBorder="1" applyAlignment="1" applyProtection="1">
      <alignment horizontal="right" vertical="top" readingOrder="1"/>
      <protection locked="0"/>
    </xf>
    <xf numFmtId="0" fontId="1" fillId="0" borderId="0" xfId="0" applyFont="1" applyAlignment="1" applyProtection="1">
      <alignment vertical="top" readingOrder="1"/>
      <protection locked="0"/>
    </xf>
    <xf numFmtId="0" fontId="2" fillId="0" borderId="0" xfId="0" applyFont="1" applyAlignment="1" applyProtection="1">
      <alignment vertical="top" readingOrder="1"/>
      <protection locked="0"/>
    </xf>
    <xf numFmtId="0" fontId="9" fillId="0" borderId="0" xfId="0" applyFont="1"/>
    <xf numFmtId="0" fontId="2" fillId="0" borderId="25" xfId="0" applyFont="1" applyBorder="1" applyAlignment="1" applyProtection="1">
      <alignment horizontal="center" vertical="top" readingOrder="1"/>
      <protection locked="0"/>
    </xf>
    <xf numFmtId="0" fontId="2" fillId="0" borderId="18" xfId="0" applyFont="1" applyBorder="1" applyAlignment="1" applyProtection="1">
      <alignment horizontal="right" vertical="top" readingOrder="1"/>
      <protection locked="0"/>
    </xf>
    <xf numFmtId="0" fontId="2" fillId="0" borderId="27" xfId="0" applyFont="1" applyBorder="1" applyAlignment="1" applyProtection="1">
      <alignment horizontal="right" vertical="top" readingOrder="1"/>
      <protection locked="0"/>
    </xf>
    <xf numFmtId="0" fontId="2" fillId="0" borderId="21" xfId="0" applyFont="1" applyBorder="1" applyAlignment="1" applyProtection="1">
      <alignment vertical="top" readingOrder="1"/>
      <protection locked="0"/>
    </xf>
    <xf numFmtId="0" fontId="1" fillId="0" borderId="21" xfId="0" applyFont="1" applyBorder="1" applyAlignment="1" applyProtection="1">
      <alignment vertical="top" readingOrder="1"/>
      <protection locked="0"/>
    </xf>
    <xf numFmtId="2" fontId="1" fillId="0" borderId="22" xfId="0" applyNumberFormat="1" applyFont="1" applyBorder="1" applyAlignment="1" applyProtection="1">
      <alignment vertical="top" readingOrder="1"/>
      <protection locked="0"/>
    </xf>
    <xf numFmtId="0" fontId="12" fillId="0" borderId="0" xfId="0" applyFont="1"/>
    <xf numFmtId="165" fontId="1" fillId="0" borderId="22" xfId="0" applyNumberFormat="1" applyFont="1" applyBorder="1" applyAlignment="1" applyProtection="1">
      <alignment horizontal="right" vertical="top" readingOrder="1"/>
      <protection locked="0"/>
    </xf>
    <xf numFmtId="167" fontId="2" fillId="0" borderId="21" xfId="0" applyNumberFormat="1" applyFont="1" applyBorder="1" applyAlignment="1" applyProtection="1">
      <alignment horizontal="right" vertical="top" readingOrder="1"/>
      <protection locked="0"/>
    </xf>
    <xf numFmtId="167" fontId="2" fillId="0" borderId="22" xfId="0" applyNumberFormat="1" applyFont="1" applyBorder="1" applyAlignment="1" applyProtection="1">
      <alignment horizontal="right" vertical="top" readingOrder="1"/>
      <protection locked="0"/>
    </xf>
    <xf numFmtId="167" fontId="2" fillId="0" borderId="0" xfId="0" applyNumberFormat="1" applyFont="1" applyAlignment="1" applyProtection="1">
      <alignment horizontal="right" vertical="top" readingOrder="1"/>
      <protection locked="0"/>
    </xf>
    <xf numFmtId="0" fontId="2" fillId="0" borderId="28" xfId="0" applyFont="1" applyBorder="1" applyAlignment="1" applyProtection="1">
      <alignment vertical="top" readingOrder="1"/>
      <protection locked="0"/>
    </xf>
    <xf numFmtId="0" fontId="2" fillId="0" borderId="23" xfId="0" applyFont="1" applyBorder="1" applyAlignment="1" applyProtection="1">
      <alignment vertical="top" readingOrder="1"/>
      <protection locked="0"/>
    </xf>
    <xf numFmtId="167" fontId="2" fillId="0" borderId="24" xfId="0" applyNumberFormat="1" applyFont="1" applyBorder="1" applyAlignment="1" applyProtection="1">
      <alignment horizontal="right" vertical="top" readingOrder="1"/>
      <protection locked="0"/>
    </xf>
    <xf numFmtId="0" fontId="4" fillId="0" borderId="2" xfId="0" applyFont="1" applyBorder="1" applyAlignment="1" applyProtection="1">
      <alignment horizontal="center" vertical="top" readingOrder="1"/>
      <protection locked="0"/>
    </xf>
    <xf numFmtId="0" fontId="4" fillId="0" borderId="6" xfId="0" applyFont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5" fillId="0" borderId="0" xfId="0" applyFont="1" applyAlignment="1" applyProtection="1">
      <alignment vertical="top" readingOrder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10" xfId="0" applyFont="1" applyBorder="1" applyAlignment="1" applyProtection="1">
      <alignment vertical="top" readingOrder="1"/>
      <protection locked="0"/>
    </xf>
    <xf numFmtId="0" fontId="6" fillId="0" borderId="9" xfId="0" applyFont="1" applyFill="1" applyBorder="1" applyAlignment="1" applyProtection="1">
      <alignment vertical="top" readingOrder="1"/>
      <protection locked="0"/>
    </xf>
    <xf numFmtId="0" fontId="5" fillId="0" borderId="0" xfId="0" applyFont="1" applyFill="1" applyBorder="1" applyAlignment="1"/>
    <xf numFmtId="0" fontId="5" fillId="0" borderId="21" xfId="0" applyFont="1" applyFill="1" applyBorder="1" applyAlignment="1"/>
    <xf numFmtId="0" fontId="6" fillId="0" borderId="21" xfId="0" applyFont="1" applyBorder="1"/>
    <xf numFmtId="0" fontId="6" fillId="0" borderId="0" xfId="0" applyFont="1" applyFill="1" applyAlignment="1"/>
    <xf numFmtId="0" fontId="3" fillId="0" borderId="26" xfId="0" applyFont="1" applyFill="1" applyBorder="1"/>
    <xf numFmtId="0" fontId="3" fillId="0" borderId="27" xfId="0" applyFont="1" applyFill="1" applyBorder="1" applyAlignment="1">
      <alignment horizontal="right"/>
    </xf>
    <xf numFmtId="0" fontId="4" fillId="0" borderId="25" xfId="0" applyFont="1" applyFill="1" applyBorder="1" applyAlignment="1" applyProtection="1">
      <alignment vertical="top" readingOrder="1"/>
      <protection locked="0"/>
    </xf>
    <xf numFmtId="0" fontId="4" fillId="0" borderId="26" xfId="0" applyFont="1" applyFill="1" applyBorder="1" applyAlignment="1" applyProtection="1">
      <alignment vertical="top" readingOrder="1"/>
      <protection locked="0"/>
    </xf>
    <xf numFmtId="0" fontId="4" fillId="0" borderId="32" xfId="0" applyFont="1" applyFill="1" applyBorder="1" applyAlignment="1" applyProtection="1">
      <alignment horizontal="right" vertical="top" readingOrder="1"/>
      <protection locked="0"/>
    </xf>
    <xf numFmtId="0" fontId="8" fillId="0" borderId="0" xfId="0" applyFont="1" applyAlignment="1">
      <alignment horizontal="left" wrapText="1"/>
    </xf>
    <xf numFmtId="0" fontId="4" fillId="0" borderId="20" xfId="0" applyFont="1" applyBorder="1" applyAlignment="1" applyProtection="1">
      <alignment horizontal="center" vertical="top" readingOrder="1"/>
      <protection locked="0"/>
    </xf>
    <xf numFmtId="0" fontId="5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 readingOrder="1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16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4" xfId="0" applyFont="1" applyBorder="1" applyAlignment="1" applyProtection="1">
      <alignment horizontal="center" vertical="top" readingOrder="1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horizontal="center" vertical="top" readingOrder="1"/>
      <protection locked="0"/>
    </xf>
    <xf numFmtId="0" fontId="4" fillId="0" borderId="1" xfId="0" applyFont="1" applyBorder="1" applyAlignment="1" applyProtection="1">
      <alignment horizontal="center" vertical="top" readingOrder="1"/>
      <protection locked="0"/>
    </xf>
    <xf numFmtId="0" fontId="4" fillId="0" borderId="15" xfId="0" applyFont="1" applyBorder="1" applyAlignment="1" applyProtection="1">
      <alignment horizontal="center" vertical="top" readingOrder="1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horizontal="center" vertical="top" readingOrder="1"/>
      <protection locked="0"/>
    </xf>
    <xf numFmtId="0" fontId="5" fillId="0" borderId="16" xfId="0" applyFont="1" applyFill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horizontal="center" vertical="top" readingOrder="1"/>
      <protection locked="0"/>
    </xf>
    <xf numFmtId="0" fontId="5" fillId="0" borderId="2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horizontal="center" vertical="top" readingOrder="1"/>
      <protection locked="0"/>
    </xf>
    <xf numFmtId="0" fontId="5" fillId="0" borderId="4" xfId="0" applyFont="1" applyFill="1" applyBorder="1" applyAlignment="1" applyProtection="1">
      <alignment vertical="top"/>
      <protection locked="0"/>
    </xf>
    <xf numFmtId="0" fontId="4" fillId="0" borderId="30" xfId="0" applyFont="1" applyFill="1" applyBorder="1" applyAlignment="1" applyProtection="1">
      <alignment horizontal="center" vertical="top" readingOrder="1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5" fillId="0" borderId="31" xfId="0" applyFont="1" applyFill="1" applyBorder="1" applyAlignment="1" applyProtection="1">
      <alignment vertical="top"/>
      <protection locked="0"/>
    </xf>
    <xf numFmtId="0" fontId="2" fillId="0" borderId="27" xfId="0" applyFont="1" applyBorder="1" applyAlignment="1" applyProtection="1">
      <alignment horizontal="center" vertical="top" readingOrder="1"/>
      <protection locked="0"/>
    </xf>
    <xf numFmtId="0" fontId="5" fillId="0" borderId="18" xfId="0" applyFont="1" applyBorder="1" applyAlignment="1" applyProtection="1">
      <alignment vertical="top"/>
      <protection locked="0"/>
    </xf>
    <xf numFmtId="0" fontId="2" fillId="0" borderId="18" xfId="0" applyFont="1" applyBorder="1" applyAlignment="1" applyProtection="1">
      <alignment horizontal="center" vertical="top" readingOrder="1"/>
      <protection locked="0"/>
    </xf>
    <xf numFmtId="0" fontId="10" fillId="0" borderId="18" xfId="0" applyFont="1" applyBorder="1" applyAlignment="1" applyProtection="1">
      <alignment horizontal="center" vertical="top" readingOrder="1"/>
      <protection locked="0"/>
    </xf>
    <xf numFmtId="0" fontId="11" fillId="0" borderId="18" xfId="0" applyFont="1" applyBorder="1" applyAlignment="1" applyProtection="1">
      <alignment horizontal="center" vertical="top" readingOrder="1"/>
      <protection locked="0"/>
    </xf>
    <xf numFmtId="0" fontId="4" fillId="0" borderId="29" xfId="0" applyFont="1" applyBorder="1" applyAlignment="1" applyProtection="1">
      <alignment horizontal="right" vertical="top"/>
      <protection locked="0"/>
    </xf>
    <xf numFmtId="0" fontId="4" fillId="0" borderId="3" xfId="0" applyFont="1" applyBorder="1" applyAlignment="1" applyProtection="1">
      <alignment horizontal="right" vertical="top"/>
      <protection locked="0"/>
    </xf>
    <xf numFmtId="0" fontId="4" fillId="0" borderId="16" xfId="0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horizontal="right" vertical="top" readingOrder="1"/>
      <protection locked="0"/>
    </xf>
    <xf numFmtId="0" fontId="2" fillId="0" borderId="25" xfId="0" applyFont="1" applyBorder="1" applyAlignment="1" applyProtection="1">
      <alignment horizontal="center" vertical="top" readingOrder="1"/>
      <protection locked="0"/>
    </xf>
    <xf numFmtId="0" fontId="5" fillId="0" borderId="25" xfId="0" applyFont="1" applyBorder="1" applyAlignment="1" applyProtection="1">
      <alignment vertical="top"/>
      <protection locked="0"/>
    </xf>
    <xf numFmtId="169" fontId="4" fillId="0" borderId="0" xfId="0" applyNumberFormat="1" applyFont="1" applyBorder="1" applyAlignment="1" applyProtection="1">
      <alignment horizontal="right" vertical="top" readingOrder="1"/>
      <protection locked="0"/>
    </xf>
    <xf numFmtId="167" fontId="4" fillId="0" borderId="0" xfId="0" applyNumberFormat="1" applyFont="1" applyBorder="1" applyAlignment="1" applyProtection="1">
      <alignment vertical="top" readingOrder="1"/>
      <protection locked="0"/>
    </xf>
    <xf numFmtId="0" fontId="4" fillId="0" borderId="0" xfId="0" applyFont="1" applyBorder="1"/>
    <xf numFmtId="3" fontId="5" fillId="0" borderId="0" xfId="0" applyNumberFormat="1" applyFont="1" applyBorder="1" applyAlignment="1" applyProtection="1">
      <alignment horizontal="right" vertical="top" readingOrder="1"/>
      <protection locked="0"/>
    </xf>
    <xf numFmtId="0" fontId="4" fillId="0" borderId="0" xfId="0" applyFont="1" applyFill="1" applyBorder="1" applyAlignment="1" applyProtection="1">
      <alignment vertical="top" readingOrder="1"/>
      <protection locked="0"/>
    </xf>
    <xf numFmtId="0" fontId="4" fillId="0" borderId="19" xfId="0" applyFont="1" applyFill="1" applyBorder="1" applyAlignment="1" applyProtection="1">
      <alignment horizontal="center" vertical="top" readingOrder="1"/>
      <protection locked="0"/>
    </xf>
    <xf numFmtId="0" fontId="4" fillId="0" borderId="10" xfId="0" applyFont="1" applyFill="1" applyBorder="1" applyAlignment="1" applyProtection="1">
      <alignment horizontal="center" vertical="top" readingOrder="1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right" vertical="top" readingOrder="1"/>
      <protection locked="0"/>
    </xf>
    <xf numFmtId="0" fontId="4" fillId="0" borderId="33" xfId="0" applyFont="1" applyFill="1" applyBorder="1" applyAlignment="1" applyProtection="1">
      <alignment horizontal="center" vertical="top" readingOrder="1"/>
      <protection locked="0"/>
    </xf>
    <xf numFmtId="0" fontId="4" fillId="0" borderId="2" xfId="0" applyFont="1" applyFill="1" applyBorder="1" applyAlignment="1" applyProtection="1">
      <alignment horizontal="center" vertical="top" readingOrder="1"/>
      <protection locked="0"/>
    </xf>
    <xf numFmtId="0" fontId="4" fillId="0" borderId="2" xfId="0" applyFont="1" applyFill="1" applyBorder="1" applyAlignment="1" applyProtection="1">
      <alignment horizontal="right" vertical="top" readingOrder="1"/>
      <protection locked="0"/>
    </xf>
    <xf numFmtId="0" fontId="5" fillId="0" borderId="34" xfId="0" applyFont="1" applyFill="1" applyBorder="1" applyAlignment="1" applyProtection="1">
      <alignment vertical="top"/>
      <protection locked="0"/>
    </xf>
    <xf numFmtId="0" fontId="5" fillId="0" borderId="35" xfId="0" applyFont="1" applyFill="1" applyBorder="1" applyAlignment="1" applyProtection="1">
      <alignment vertical="top"/>
      <protection locked="0"/>
    </xf>
    <xf numFmtId="0" fontId="4" fillId="0" borderId="35" xfId="0" applyFont="1" applyFill="1" applyBorder="1" applyAlignment="1" applyProtection="1">
      <alignment horizontal="right" vertical="top" readingOrder="1"/>
      <protection locked="0"/>
    </xf>
    <xf numFmtId="0" fontId="5" fillId="0" borderId="28" xfId="0" applyFont="1" applyFill="1" applyBorder="1" applyAlignment="1" applyProtection="1">
      <alignment vertical="top" readingOrder="1"/>
      <protection locked="0"/>
    </xf>
    <xf numFmtId="169" fontId="1" fillId="0" borderId="28" xfId="0" applyNumberFormat="1" applyFont="1" applyFill="1" applyBorder="1" applyAlignment="1" applyProtection="1">
      <alignment horizontal="right" vertical="top" readingOrder="1"/>
      <protection locked="0"/>
    </xf>
    <xf numFmtId="169" fontId="5" fillId="0" borderId="28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28" xfId="0" applyNumberFormat="1" applyFont="1" applyFill="1" applyBorder="1" applyAlignment="1" applyProtection="1">
      <alignment horizontal="right" vertical="top" readingOrder="1"/>
      <protection locked="0"/>
    </xf>
    <xf numFmtId="169" fontId="4" fillId="0" borderId="28" xfId="0" applyNumberFormat="1" applyFont="1" applyBorder="1" applyAlignment="1" applyProtection="1">
      <alignment horizontal="right" vertical="top" readingOrder="1"/>
      <protection locked="0"/>
    </xf>
    <xf numFmtId="167" fontId="4" fillId="0" borderId="28" xfId="0" applyNumberFormat="1" applyFont="1" applyBorder="1" applyAlignment="1" applyProtection="1">
      <alignment vertical="top" readingOrder="1"/>
      <protection locked="0"/>
    </xf>
    <xf numFmtId="165" fontId="5" fillId="0" borderId="28" xfId="0" applyNumberFormat="1" applyFont="1" applyBorder="1" applyAlignment="1" applyProtection="1">
      <alignment horizontal="right" vertical="top" readingOrder="1"/>
      <protection locked="0"/>
    </xf>
    <xf numFmtId="167" fontId="4" fillId="0" borderId="28" xfId="0" applyNumberFormat="1" applyFont="1" applyBorder="1" applyAlignment="1" applyProtection="1">
      <alignment horizontal="right" vertical="top" readingOrder="1"/>
      <protection locked="0"/>
    </xf>
    <xf numFmtId="0" fontId="4" fillId="0" borderId="28" xfId="0" applyFont="1" applyBorder="1"/>
    <xf numFmtId="3" fontId="5" fillId="0" borderId="28" xfId="0" applyNumberFormat="1" applyFont="1" applyBorder="1" applyAlignment="1" applyProtection="1">
      <alignment horizontal="right" vertical="top" readingOrder="1"/>
      <protection locked="0"/>
    </xf>
    <xf numFmtId="0" fontId="5" fillId="0" borderId="28" xfId="0" applyFont="1" applyFill="1" applyBorder="1" applyAlignment="1"/>
    <xf numFmtId="167" fontId="4" fillId="0" borderId="36" xfId="0" applyNumberFormat="1" applyFont="1" applyBorder="1" applyAlignment="1" applyProtection="1">
      <alignment horizontal="right" vertical="top" readingOrder="1"/>
      <protection locked="0"/>
    </xf>
    <xf numFmtId="0" fontId="5" fillId="0" borderId="26" xfId="0" applyFont="1" applyFill="1" applyBorder="1" applyAlignment="1" applyProtection="1">
      <alignment horizontal="right" vertical="top" readingOrder="1"/>
      <protection locked="0"/>
    </xf>
  </cellXfs>
  <cellStyles count="4">
    <cellStyle name="Comma 2 2" xfId="1"/>
    <cellStyle name="Normal" xfId="0" builtinId="0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2.75" customHeight="1" x14ac:dyDescent="0.25"/>
  <cols>
    <col min="1" max="1" width="31.85546875" style="1" bestFit="1" customWidth="1"/>
    <col min="2" max="3" width="10.7109375" style="1" bestFit="1" customWidth="1"/>
    <col min="4" max="4" width="10" style="1" bestFit="1" customWidth="1"/>
    <col min="5" max="6" width="10.7109375" style="1" bestFit="1" customWidth="1"/>
    <col min="7" max="7" width="10" style="1" bestFit="1" customWidth="1"/>
    <col min="8" max="9" width="9.5703125" style="1" bestFit="1" customWidth="1"/>
    <col min="10" max="10" width="10" style="1" bestFit="1" customWidth="1"/>
    <col min="11" max="12" width="10.7109375" style="1" bestFit="1" customWidth="1"/>
    <col min="13" max="13" width="10.140625" style="1" customWidth="1"/>
    <col min="14" max="256" width="9.140625" style="1"/>
    <col min="257" max="257" width="36.85546875" style="1" customWidth="1"/>
    <col min="258" max="266" width="10.28515625" style="1" customWidth="1"/>
    <col min="267" max="512" width="9.140625" style="1"/>
    <col min="513" max="513" width="36.85546875" style="1" customWidth="1"/>
    <col min="514" max="522" width="10.28515625" style="1" customWidth="1"/>
    <col min="523" max="768" width="9.140625" style="1"/>
    <col min="769" max="769" width="36.85546875" style="1" customWidth="1"/>
    <col min="770" max="778" width="10.28515625" style="1" customWidth="1"/>
    <col min="779" max="1024" width="9.140625" style="1"/>
    <col min="1025" max="1025" width="36.85546875" style="1" customWidth="1"/>
    <col min="1026" max="1034" width="10.28515625" style="1" customWidth="1"/>
    <col min="1035" max="1280" width="9.140625" style="1"/>
    <col min="1281" max="1281" width="36.85546875" style="1" customWidth="1"/>
    <col min="1282" max="1290" width="10.28515625" style="1" customWidth="1"/>
    <col min="1291" max="1536" width="9.140625" style="1"/>
    <col min="1537" max="1537" width="36.85546875" style="1" customWidth="1"/>
    <col min="1538" max="1546" width="10.28515625" style="1" customWidth="1"/>
    <col min="1547" max="1792" width="9.140625" style="1"/>
    <col min="1793" max="1793" width="36.85546875" style="1" customWidth="1"/>
    <col min="1794" max="1802" width="10.28515625" style="1" customWidth="1"/>
    <col min="1803" max="2048" width="9.140625" style="1"/>
    <col min="2049" max="2049" width="36.85546875" style="1" customWidth="1"/>
    <col min="2050" max="2058" width="10.28515625" style="1" customWidth="1"/>
    <col min="2059" max="2304" width="9.140625" style="1"/>
    <col min="2305" max="2305" width="36.85546875" style="1" customWidth="1"/>
    <col min="2306" max="2314" width="10.28515625" style="1" customWidth="1"/>
    <col min="2315" max="2560" width="9.140625" style="1"/>
    <col min="2561" max="2561" width="36.85546875" style="1" customWidth="1"/>
    <col min="2562" max="2570" width="10.28515625" style="1" customWidth="1"/>
    <col min="2571" max="2816" width="9.140625" style="1"/>
    <col min="2817" max="2817" width="36.85546875" style="1" customWidth="1"/>
    <col min="2818" max="2826" width="10.28515625" style="1" customWidth="1"/>
    <col min="2827" max="3072" width="9.140625" style="1"/>
    <col min="3073" max="3073" width="36.85546875" style="1" customWidth="1"/>
    <col min="3074" max="3082" width="10.28515625" style="1" customWidth="1"/>
    <col min="3083" max="3328" width="9.140625" style="1"/>
    <col min="3329" max="3329" width="36.85546875" style="1" customWidth="1"/>
    <col min="3330" max="3338" width="10.28515625" style="1" customWidth="1"/>
    <col min="3339" max="3584" width="9.140625" style="1"/>
    <col min="3585" max="3585" width="36.85546875" style="1" customWidth="1"/>
    <col min="3586" max="3594" width="10.28515625" style="1" customWidth="1"/>
    <col min="3595" max="3840" width="9.140625" style="1"/>
    <col min="3841" max="3841" width="36.85546875" style="1" customWidth="1"/>
    <col min="3842" max="3850" width="10.28515625" style="1" customWidth="1"/>
    <col min="3851" max="4096" width="9.140625" style="1"/>
    <col min="4097" max="4097" width="36.85546875" style="1" customWidth="1"/>
    <col min="4098" max="4106" width="10.28515625" style="1" customWidth="1"/>
    <col min="4107" max="4352" width="9.140625" style="1"/>
    <col min="4353" max="4353" width="36.85546875" style="1" customWidth="1"/>
    <col min="4354" max="4362" width="10.28515625" style="1" customWidth="1"/>
    <col min="4363" max="4608" width="9.140625" style="1"/>
    <col min="4609" max="4609" width="36.85546875" style="1" customWidth="1"/>
    <col min="4610" max="4618" width="10.28515625" style="1" customWidth="1"/>
    <col min="4619" max="4864" width="9.140625" style="1"/>
    <col min="4865" max="4865" width="36.85546875" style="1" customWidth="1"/>
    <col min="4866" max="4874" width="10.28515625" style="1" customWidth="1"/>
    <col min="4875" max="5120" width="9.140625" style="1"/>
    <col min="5121" max="5121" width="36.85546875" style="1" customWidth="1"/>
    <col min="5122" max="5130" width="10.28515625" style="1" customWidth="1"/>
    <col min="5131" max="5376" width="9.140625" style="1"/>
    <col min="5377" max="5377" width="36.85546875" style="1" customWidth="1"/>
    <col min="5378" max="5386" width="10.28515625" style="1" customWidth="1"/>
    <col min="5387" max="5632" width="9.140625" style="1"/>
    <col min="5633" max="5633" width="36.85546875" style="1" customWidth="1"/>
    <col min="5634" max="5642" width="10.28515625" style="1" customWidth="1"/>
    <col min="5643" max="5888" width="9.140625" style="1"/>
    <col min="5889" max="5889" width="36.85546875" style="1" customWidth="1"/>
    <col min="5890" max="5898" width="10.28515625" style="1" customWidth="1"/>
    <col min="5899" max="6144" width="9.140625" style="1"/>
    <col min="6145" max="6145" width="36.85546875" style="1" customWidth="1"/>
    <col min="6146" max="6154" width="10.28515625" style="1" customWidth="1"/>
    <col min="6155" max="6400" width="9.140625" style="1"/>
    <col min="6401" max="6401" width="36.85546875" style="1" customWidth="1"/>
    <col min="6402" max="6410" width="10.28515625" style="1" customWidth="1"/>
    <col min="6411" max="6656" width="9.140625" style="1"/>
    <col min="6657" max="6657" width="36.85546875" style="1" customWidth="1"/>
    <col min="6658" max="6666" width="10.28515625" style="1" customWidth="1"/>
    <col min="6667" max="6912" width="9.140625" style="1"/>
    <col min="6913" max="6913" width="36.85546875" style="1" customWidth="1"/>
    <col min="6914" max="6922" width="10.28515625" style="1" customWidth="1"/>
    <col min="6923" max="7168" width="9.140625" style="1"/>
    <col min="7169" max="7169" width="36.85546875" style="1" customWidth="1"/>
    <col min="7170" max="7178" width="10.28515625" style="1" customWidth="1"/>
    <col min="7179" max="7424" width="9.140625" style="1"/>
    <col min="7425" max="7425" width="36.85546875" style="1" customWidth="1"/>
    <col min="7426" max="7434" width="10.28515625" style="1" customWidth="1"/>
    <col min="7435" max="7680" width="9.140625" style="1"/>
    <col min="7681" max="7681" width="36.85546875" style="1" customWidth="1"/>
    <col min="7682" max="7690" width="10.28515625" style="1" customWidth="1"/>
    <col min="7691" max="7936" width="9.140625" style="1"/>
    <col min="7937" max="7937" width="36.85546875" style="1" customWidth="1"/>
    <col min="7938" max="7946" width="10.28515625" style="1" customWidth="1"/>
    <col min="7947" max="8192" width="9.140625" style="1"/>
    <col min="8193" max="8193" width="36.85546875" style="1" customWidth="1"/>
    <col min="8194" max="8202" width="10.28515625" style="1" customWidth="1"/>
    <col min="8203" max="8448" width="9.140625" style="1"/>
    <col min="8449" max="8449" width="36.85546875" style="1" customWidth="1"/>
    <col min="8450" max="8458" width="10.28515625" style="1" customWidth="1"/>
    <col min="8459" max="8704" width="9.140625" style="1"/>
    <col min="8705" max="8705" width="36.85546875" style="1" customWidth="1"/>
    <col min="8706" max="8714" width="10.28515625" style="1" customWidth="1"/>
    <col min="8715" max="8960" width="9.140625" style="1"/>
    <col min="8961" max="8961" width="36.85546875" style="1" customWidth="1"/>
    <col min="8962" max="8970" width="10.28515625" style="1" customWidth="1"/>
    <col min="8971" max="9216" width="9.140625" style="1"/>
    <col min="9217" max="9217" width="36.85546875" style="1" customWidth="1"/>
    <col min="9218" max="9226" width="10.28515625" style="1" customWidth="1"/>
    <col min="9227" max="9472" width="9.140625" style="1"/>
    <col min="9473" max="9473" width="36.85546875" style="1" customWidth="1"/>
    <col min="9474" max="9482" width="10.28515625" style="1" customWidth="1"/>
    <col min="9483" max="9728" width="9.140625" style="1"/>
    <col min="9729" max="9729" width="36.85546875" style="1" customWidth="1"/>
    <col min="9730" max="9738" width="10.28515625" style="1" customWidth="1"/>
    <col min="9739" max="9984" width="9.140625" style="1"/>
    <col min="9985" max="9985" width="36.85546875" style="1" customWidth="1"/>
    <col min="9986" max="9994" width="10.28515625" style="1" customWidth="1"/>
    <col min="9995" max="10240" width="9.140625" style="1"/>
    <col min="10241" max="10241" width="36.85546875" style="1" customWidth="1"/>
    <col min="10242" max="10250" width="10.28515625" style="1" customWidth="1"/>
    <col min="10251" max="10496" width="9.140625" style="1"/>
    <col min="10497" max="10497" width="36.85546875" style="1" customWidth="1"/>
    <col min="10498" max="10506" width="10.28515625" style="1" customWidth="1"/>
    <col min="10507" max="10752" width="9.140625" style="1"/>
    <col min="10753" max="10753" width="36.85546875" style="1" customWidth="1"/>
    <col min="10754" max="10762" width="10.28515625" style="1" customWidth="1"/>
    <col min="10763" max="11008" width="9.140625" style="1"/>
    <col min="11009" max="11009" width="36.85546875" style="1" customWidth="1"/>
    <col min="11010" max="11018" width="10.28515625" style="1" customWidth="1"/>
    <col min="11019" max="11264" width="9.140625" style="1"/>
    <col min="11265" max="11265" width="36.85546875" style="1" customWidth="1"/>
    <col min="11266" max="11274" width="10.28515625" style="1" customWidth="1"/>
    <col min="11275" max="11520" width="9.140625" style="1"/>
    <col min="11521" max="11521" width="36.85546875" style="1" customWidth="1"/>
    <col min="11522" max="11530" width="10.28515625" style="1" customWidth="1"/>
    <col min="11531" max="11776" width="9.140625" style="1"/>
    <col min="11777" max="11777" width="36.85546875" style="1" customWidth="1"/>
    <col min="11778" max="11786" width="10.28515625" style="1" customWidth="1"/>
    <col min="11787" max="12032" width="9.140625" style="1"/>
    <col min="12033" max="12033" width="36.85546875" style="1" customWidth="1"/>
    <col min="12034" max="12042" width="10.28515625" style="1" customWidth="1"/>
    <col min="12043" max="12288" width="9.140625" style="1"/>
    <col min="12289" max="12289" width="36.85546875" style="1" customWidth="1"/>
    <col min="12290" max="12298" width="10.28515625" style="1" customWidth="1"/>
    <col min="12299" max="12544" width="9.140625" style="1"/>
    <col min="12545" max="12545" width="36.85546875" style="1" customWidth="1"/>
    <col min="12546" max="12554" width="10.28515625" style="1" customWidth="1"/>
    <col min="12555" max="12800" width="9.140625" style="1"/>
    <col min="12801" max="12801" width="36.85546875" style="1" customWidth="1"/>
    <col min="12802" max="12810" width="10.28515625" style="1" customWidth="1"/>
    <col min="12811" max="13056" width="9.140625" style="1"/>
    <col min="13057" max="13057" width="36.85546875" style="1" customWidth="1"/>
    <col min="13058" max="13066" width="10.28515625" style="1" customWidth="1"/>
    <col min="13067" max="13312" width="9.140625" style="1"/>
    <col min="13313" max="13313" width="36.85546875" style="1" customWidth="1"/>
    <col min="13314" max="13322" width="10.28515625" style="1" customWidth="1"/>
    <col min="13323" max="13568" width="9.140625" style="1"/>
    <col min="13569" max="13569" width="36.85546875" style="1" customWidth="1"/>
    <col min="13570" max="13578" width="10.28515625" style="1" customWidth="1"/>
    <col min="13579" max="13824" width="9.140625" style="1"/>
    <col min="13825" max="13825" width="36.85546875" style="1" customWidth="1"/>
    <col min="13826" max="13834" width="10.28515625" style="1" customWidth="1"/>
    <col min="13835" max="14080" width="9.140625" style="1"/>
    <col min="14081" max="14081" width="36.85546875" style="1" customWidth="1"/>
    <col min="14082" max="14090" width="10.28515625" style="1" customWidth="1"/>
    <col min="14091" max="14336" width="9.140625" style="1"/>
    <col min="14337" max="14337" width="36.85546875" style="1" customWidth="1"/>
    <col min="14338" max="14346" width="10.28515625" style="1" customWidth="1"/>
    <col min="14347" max="14592" width="9.140625" style="1"/>
    <col min="14593" max="14593" width="36.85546875" style="1" customWidth="1"/>
    <col min="14594" max="14602" width="10.28515625" style="1" customWidth="1"/>
    <col min="14603" max="14848" width="9.140625" style="1"/>
    <col min="14849" max="14849" width="36.85546875" style="1" customWidth="1"/>
    <col min="14850" max="14858" width="10.28515625" style="1" customWidth="1"/>
    <col min="14859" max="15104" width="9.140625" style="1"/>
    <col min="15105" max="15105" width="36.85546875" style="1" customWidth="1"/>
    <col min="15106" max="15114" width="10.28515625" style="1" customWidth="1"/>
    <col min="15115" max="15360" width="9.140625" style="1"/>
    <col min="15361" max="15361" width="36.85546875" style="1" customWidth="1"/>
    <col min="15362" max="15370" width="10.28515625" style="1" customWidth="1"/>
    <col min="15371" max="15616" width="9.140625" style="1"/>
    <col min="15617" max="15617" width="36.85546875" style="1" customWidth="1"/>
    <col min="15618" max="15626" width="10.28515625" style="1" customWidth="1"/>
    <col min="15627" max="15872" width="9.140625" style="1"/>
    <col min="15873" max="15873" width="36.85546875" style="1" customWidth="1"/>
    <col min="15874" max="15882" width="10.28515625" style="1" customWidth="1"/>
    <col min="15883" max="16128" width="9.140625" style="1"/>
    <col min="16129" max="16129" width="36.85546875" style="1" customWidth="1"/>
    <col min="16130" max="16138" width="10.28515625" style="1" customWidth="1"/>
    <col min="16139" max="16384" width="9.140625" style="1"/>
  </cols>
  <sheetData>
    <row r="1" spans="1:14" s="5" customFormat="1" ht="15" x14ac:dyDescent="0.25">
      <c r="A1" s="127" t="s">
        <v>343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s="6" customFormat="1" ht="12.75" customHeight="1" x14ac:dyDescent="0.2">
      <c r="A2" s="129"/>
      <c r="B2" s="79"/>
      <c r="C2" s="106"/>
      <c r="D2" s="106"/>
      <c r="E2" s="106"/>
      <c r="F2" s="106"/>
      <c r="G2" s="106"/>
      <c r="H2" s="106"/>
      <c r="I2" s="106"/>
      <c r="J2" s="106"/>
      <c r="K2" s="104"/>
    </row>
    <row r="3" spans="1:14" s="6" customFormat="1" ht="12.75" customHeight="1" x14ac:dyDescent="0.2">
      <c r="A3" s="130"/>
      <c r="B3" s="49"/>
      <c r="C3" s="109"/>
      <c r="D3" s="105"/>
      <c r="E3" s="105"/>
      <c r="F3" s="105"/>
      <c r="G3" s="105"/>
      <c r="H3" s="105"/>
      <c r="I3" s="105"/>
      <c r="J3" s="49"/>
      <c r="K3" s="104"/>
      <c r="M3" s="107" t="s">
        <v>1</v>
      </c>
    </row>
    <row r="4" spans="1:14" s="6" customFormat="1" ht="12.75" customHeight="1" x14ac:dyDescent="0.2">
      <c r="A4" s="7" t="s">
        <v>2</v>
      </c>
      <c r="B4" s="131" t="s">
        <v>3</v>
      </c>
      <c r="C4" s="134"/>
      <c r="D4" s="123"/>
      <c r="E4" s="131" t="s">
        <v>4</v>
      </c>
      <c r="F4" s="122"/>
      <c r="G4" s="123"/>
      <c r="H4" s="121" t="s">
        <v>5</v>
      </c>
      <c r="I4" s="122"/>
      <c r="J4" s="123"/>
      <c r="K4" s="121" t="s">
        <v>342</v>
      </c>
      <c r="L4" s="122"/>
      <c r="M4" s="123"/>
    </row>
    <row r="5" spans="1:14" s="6" customFormat="1" ht="12.75" customHeight="1" x14ac:dyDescent="0.2">
      <c r="A5" s="132" t="s">
        <v>6</v>
      </c>
      <c r="B5" s="133" t="s">
        <v>7</v>
      </c>
      <c r="C5" s="125"/>
      <c r="D5" s="126"/>
      <c r="E5" s="133" t="s">
        <v>7</v>
      </c>
      <c r="F5" s="125"/>
      <c r="G5" s="126"/>
      <c r="H5" s="124" t="s">
        <v>7</v>
      </c>
      <c r="I5" s="125"/>
      <c r="J5" s="126"/>
      <c r="K5" s="124" t="s">
        <v>7</v>
      </c>
      <c r="L5" s="125"/>
      <c r="M5" s="126"/>
    </row>
    <row r="6" spans="1:14" s="6" customFormat="1" ht="12.75" customHeight="1" x14ac:dyDescent="0.2">
      <c r="A6" s="130"/>
      <c r="B6" s="8" t="s">
        <v>8</v>
      </c>
      <c r="C6" s="9" t="s">
        <v>9</v>
      </c>
      <c r="D6" s="10" t="s">
        <v>10</v>
      </c>
      <c r="E6" s="8" t="s">
        <v>8</v>
      </c>
      <c r="F6" s="9" t="s">
        <v>9</v>
      </c>
      <c r="G6" s="10" t="s">
        <v>10</v>
      </c>
      <c r="H6" s="19" t="s">
        <v>8</v>
      </c>
      <c r="I6" s="9" t="s">
        <v>9</v>
      </c>
      <c r="J6" s="10" t="s">
        <v>10</v>
      </c>
      <c r="K6" s="102" t="s">
        <v>8</v>
      </c>
      <c r="L6" s="103" t="s">
        <v>9</v>
      </c>
      <c r="M6" s="10" t="s">
        <v>10</v>
      </c>
    </row>
    <row r="7" spans="1:14" ht="12.75" customHeight="1" x14ac:dyDescent="0.25">
      <c r="A7" s="16" t="s">
        <v>307</v>
      </c>
      <c r="B7" s="20"/>
      <c r="C7" s="21"/>
      <c r="D7" s="22"/>
      <c r="E7" s="20"/>
      <c r="F7" s="21"/>
      <c r="G7" s="22"/>
      <c r="H7" s="11"/>
      <c r="I7" s="11"/>
      <c r="J7" s="12"/>
      <c r="K7" s="11"/>
      <c r="L7" s="11"/>
      <c r="M7" s="12"/>
    </row>
    <row r="8" spans="1:14" ht="12.75" customHeight="1" x14ac:dyDescent="0.25">
      <c r="A8" s="17" t="s">
        <v>11</v>
      </c>
      <c r="B8" s="23">
        <v>1643739</v>
      </c>
      <c r="C8" s="24">
        <v>1178942</v>
      </c>
      <c r="D8" s="25">
        <v>-28.276812803005829</v>
      </c>
      <c r="E8" s="23">
        <v>1291234</v>
      </c>
      <c r="F8" s="24">
        <v>1028101</v>
      </c>
      <c r="G8" s="25">
        <v>-20.378413207830647</v>
      </c>
      <c r="H8" s="13">
        <v>404675</v>
      </c>
      <c r="I8" s="13">
        <v>190612</v>
      </c>
      <c r="J8" s="3">
        <v>-52.89751034780997</v>
      </c>
      <c r="K8" s="13">
        <f>E8+H8</f>
        <v>1695909</v>
      </c>
      <c r="L8" s="13">
        <f>F8+I8</f>
        <v>1218713</v>
      </c>
      <c r="M8" s="3">
        <f t="shared" ref="M8:M35" si="0">(L8-K8)/K8*100</f>
        <v>-28.138066370306426</v>
      </c>
      <c r="N8" s="2"/>
    </row>
    <row r="9" spans="1:14" ht="12.75" customHeight="1" x14ac:dyDescent="0.25">
      <c r="A9" s="17" t="s">
        <v>12</v>
      </c>
      <c r="B9" s="23">
        <v>852686</v>
      </c>
      <c r="C9" s="24">
        <v>756835</v>
      </c>
      <c r="D9" s="25">
        <v>-11.241066465263884</v>
      </c>
      <c r="E9" s="23">
        <v>725650</v>
      </c>
      <c r="F9" s="24">
        <v>677107</v>
      </c>
      <c r="G9" s="25">
        <v>-6.689588644663405</v>
      </c>
      <c r="H9" s="13">
        <v>133322</v>
      </c>
      <c r="I9" s="13">
        <v>99684</v>
      </c>
      <c r="J9" s="3">
        <v>-25.230644604791408</v>
      </c>
      <c r="K9" s="13">
        <f>E9+H9</f>
        <v>858972</v>
      </c>
      <c r="L9" s="13">
        <f>F9+I9</f>
        <v>776791</v>
      </c>
      <c r="M9" s="3">
        <f t="shared" si="0"/>
        <v>-9.5673665730664084</v>
      </c>
      <c r="N9" s="2"/>
    </row>
    <row r="10" spans="1:14" ht="12.75" customHeight="1" x14ac:dyDescent="0.25">
      <c r="A10" s="17" t="s">
        <v>13</v>
      </c>
      <c r="B10" s="23">
        <v>97580</v>
      </c>
      <c r="C10" s="24">
        <v>70139</v>
      </c>
      <c r="D10" s="25">
        <v>-28.121541299446605</v>
      </c>
      <c r="E10" s="23">
        <v>101036</v>
      </c>
      <c r="F10" s="24">
        <v>72666</v>
      </c>
      <c r="G10" s="25">
        <v>-28.079100518627026</v>
      </c>
      <c r="H10" s="13">
        <v>2274</v>
      </c>
      <c r="I10" s="13">
        <v>877</v>
      </c>
      <c r="J10" s="3">
        <v>-61.433597185576069</v>
      </c>
      <c r="K10" s="13">
        <f t="shared" ref="K10:K11" si="1">E10+H10</f>
        <v>103310</v>
      </c>
      <c r="L10" s="13">
        <f t="shared" ref="L10:L11" si="2">F10+I10</f>
        <v>73543</v>
      </c>
      <c r="M10" s="3">
        <f t="shared" si="0"/>
        <v>-28.813280418158939</v>
      </c>
      <c r="N10" s="2"/>
    </row>
    <row r="11" spans="1:14" ht="12.75" customHeight="1" x14ac:dyDescent="0.25">
      <c r="A11" s="30" t="s">
        <v>14</v>
      </c>
      <c r="B11" s="31">
        <v>2594005</v>
      </c>
      <c r="C11" s="32">
        <v>2005916</v>
      </c>
      <c r="D11" s="33">
        <v>-22.671081975555175</v>
      </c>
      <c r="E11" s="31">
        <v>2117920</v>
      </c>
      <c r="F11" s="32">
        <v>1777874</v>
      </c>
      <c r="G11" s="33">
        <v>-16.055658381808566</v>
      </c>
      <c r="H11" s="32">
        <v>540271</v>
      </c>
      <c r="I11" s="32">
        <v>291173</v>
      </c>
      <c r="J11" s="33">
        <v>-46.106120817145467</v>
      </c>
      <c r="K11" s="32">
        <f t="shared" si="1"/>
        <v>2658191</v>
      </c>
      <c r="L11" s="32">
        <f t="shared" si="2"/>
        <v>2069047</v>
      </c>
      <c r="M11" s="33">
        <f t="shared" si="0"/>
        <v>-22.163343416631836</v>
      </c>
      <c r="N11" s="2"/>
    </row>
    <row r="12" spans="1:14" ht="12.75" customHeight="1" x14ac:dyDescent="0.25">
      <c r="A12" s="16" t="s">
        <v>323</v>
      </c>
      <c r="B12" s="20"/>
      <c r="C12" s="21"/>
      <c r="D12" s="22"/>
      <c r="G12" s="22"/>
      <c r="H12" s="11"/>
      <c r="I12" s="11"/>
      <c r="J12" s="12"/>
      <c r="K12" s="11"/>
      <c r="L12" s="11"/>
      <c r="M12" s="12"/>
    </row>
    <row r="13" spans="1:14" ht="12.75" customHeight="1" x14ac:dyDescent="0.25">
      <c r="A13" s="16" t="s">
        <v>15</v>
      </c>
      <c r="B13" s="20"/>
      <c r="C13" s="21"/>
      <c r="D13" s="26"/>
      <c r="E13" s="20"/>
      <c r="F13" s="21"/>
      <c r="G13" s="26"/>
      <c r="H13" s="11"/>
      <c r="I13" s="11"/>
      <c r="J13" s="4"/>
      <c r="K13" s="11"/>
      <c r="L13" s="11"/>
      <c r="M13" s="4"/>
    </row>
    <row r="14" spans="1:14" ht="12.75" customHeight="1" x14ac:dyDescent="0.25">
      <c r="A14" s="17" t="s">
        <v>16</v>
      </c>
      <c r="B14" s="23">
        <v>33554</v>
      </c>
      <c r="C14" s="24">
        <v>5067</v>
      </c>
      <c r="D14" s="25">
        <v>-84.89896882636944</v>
      </c>
      <c r="E14" s="23">
        <v>29206</v>
      </c>
      <c r="F14" s="24">
        <v>2578</v>
      </c>
      <c r="G14" s="25">
        <v>-91.17304663425324</v>
      </c>
      <c r="H14" s="13">
        <v>5885</v>
      </c>
      <c r="I14" s="13">
        <v>2829</v>
      </c>
      <c r="J14" s="3">
        <v>-51.928632115547998</v>
      </c>
      <c r="K14" s="13">
        <f t="shared" ref="K14:K16" si="3">E14+H14</f>
        <v>35091</v>
      </c>
      <c r="L14" s="13">
        <f t="shared" ref="L14:L16" si="4">F14+I14</f>
        <v>5407</v>
      </c>
      <c r="M14" s="3">
        <f t="shared" si="0"/>
        <v>-84.591490695619967</v>
      </c>
      <c r="N14" s="2"/>
    </row>
    <row r="15" spans="1:14" ht="12.75" customHeight="1" x14ac:dyDescent="0.25">
      <c r="A15" s="17" t="s">
        <v>17</v>
      </c>
      <c r="B15" s="23">
        <v>154159</v>
      </c>
      <c r="C15" s="24">
        <v>88610</v>
      </c>
      <c r="D15" s="25">
        <v>-42.520384797514254</v>
      </c>
      <c r="E15" s="23">
        <v>146682</v>
      </c>
      <c r="F15" s="24">
        <v>77576</v>
      </c>
      <c r="G15" s="25">
        <v>-47.112801843443641</v>
      </c>
      <c r="H15" s="13">
        <v>11128</v>
      </c>
      <c r="I15" s="13">
        <v>6915</v>
      </c>
      <c r="J15" s="3">
        <v>-37.859453630481667</v>
      </c>
      <c r="K15" s="13">
        <f t="shared" si="3"/>
        <v>157810</v>
      </c>
      <c r="L15" s="13">
        <f t="shared" si="4"/>
        <v>84491</v>
      </c>
      <c r="M15" s="3">
        <f t="shared" si="0"/>
        <v>-46.460300361193838</v>
      </c>
      <c r="N15" s="2"/>
    </row>
    <row r="16" spans="1:14" ht="12.75" customHeight="1" x14ac:dyDescent="0.25">
      <c r="A16" s="30" t="s">
        <v>18</v>
      </c>
      <c r="B16" s="31">
        <v>187713</v>
      </c>
      <c r="C16" s="32">
        <v>93677</v>
      </c>
      <c r="D16" s="33">
        <v>-50.095624703669962</v>
      </c>
      <c r="E16" s="31">
        <v>175888</v>
      </c>
      <c r="F16" s="32">
        <v>80154</v>
      </c>
      <c r="G16" s="33">
        <v>-54.428954789411442</v>
      </c>
      <c r="H16" s="32">
        <v>17013</v>
      </c>
      <c r="I16" s="32">
        <v>9744</v>
      </c>
      <c r="J16" s="33">
        <v>-42.726150590724735</v>
      </c>
      <c r="K16" s="32">
        <f t="shared" si="3"/>
        <v>192901</v>
      </c>
      <c r="L16" s="32">
        <f t="shared" si="4"/>
        <v>89898</v>
      </c>
      <c r="M16" s="33">
        <f t="shared" si="0"/>
        <v>-53.396820130533271</v>
      </c>
      <c r="N16" s="2"/>
    </row>
    <row r="17" spans="1:14" ht="12.75" customHeight="1" x14ac:dyDescent="0.25">
      <c r="A17" s="16" t="s">
        <v>19</v>
      </c>
      <c r="B17" s="20"/>
      <c r="C17" s="21"/>
      <c r="D17" s="26"/>
      <c r="E17" s="20"/>
      <c r="F17" s="21"/>
      <c r="G17" s="26"/>
      <c r="H17" s="11"/>
      <c r="I17" s="11"/>
      <c r="J17" s="4"/>
      <c r="K17" s="11"/>
      <c r="L17" s="11"/>
      <c r="M17" s="4"/>
    </row>
    <row r="18" spans="1:14" ht="12.75" customHeight="1" x14ac:dyDescent="0.25">
      <c r="A18" s="17" t="s">
        <v>16</v>
      </c>
      <c r="B18" s="23">
        <v>33862</v>
      </c>
      <c r="C18" s="24">
        <v>9787</v>
      </c>
      <c r="D18" s="25">
        <v>-71.097395310377408</v>
      </c>
      <c r="E18" s="23">
        <v>35644</v>
      </c>
      <c r="F18" s="24">
        <v>7426</v>
      </c>
      <c r="G18" s="25">
        <v>-79.166199079789024</v>
      </c>
      <c r="H18" s="13">
        <v>3132</v>
      </c>
      <c r="I18" s="13">
        <v>908</v>
      </c>
      <c r="J18" s="3">
        <v>-71.008939974457221</v>
      </c>
      <c r="K18" s="13">
        <f t="shared" ref="K18:K21" si="5">E18+H18</f>
        <v>38776</v>
      </c>
      <c r="L18" s="13">
        <f t="shared" ref="L18:L21" si="6">F18+I18</f>
        <v>8334</v>
      </c>
      <c r="M18" s="3">
        <f t="shared" si="0"/>
        <v>-78.507324118011141</v>
      </c>
      <c r="N18" s="2"/>
    </row>
    <row r="19" spans="1:14" ht="12.75" customHeight="1" x14ac:dyDescent="0.25">
      <c r="A19" s="17" t="s">
        <v>17</v>
      </c>
      <c r="B19" s="23">
        <v>379612</v>
      </c>
      <c r="C19" s="24">
        <v>286283</v>
      </c>
      <c r="D19" s="25">
        <v>-24.58536611066036</v>
      </c>
      <c r="E19" s="23">
        <v>359162</v>
      </c>
      <c r="F19" s="24">
        <v>270623</v>
      </c>
      <c r="G19" s="25">
        <v>-24.651549996937316</v>
      </c>
      <c r="H19" s="13">
        <v>26232</v>
      </c>
      <c r="I19" s="13">
        <v>19642</v>
      </c>
      <c r="J19" s="3">
        <v>-25.121988411100943</v>
      </c>
      <c r="K19" s="13">
        <f t="shared" si="5"/>
        <v>385394</v>
      </c>
      <c r="L19" s="13">
        <f t="shared" si="6"/>
        <v>290265</v>
      </c>
      <c r="M19" s="3">
        <f t="shared" si="0"/>
        <v>-24.683570579718417</v>
      </c>
      <c r="N19" s="2"/>
    </row>
    <row r="20" spans="1:14" ht="12.75" customHeight="1" x14ac:dyDescent="0.25">
      <c r="A20" s="30" t="s">
        <v>20</v>
      </c>
      <c r="B20" s="31">
        <v>413474</v>
      </c>
      <c r="C20" s="32">
        <v>296070</v>
      </c>
      <c r="D20" s="33">
        <v>-28.394530248576693</v>
      </c>
      <c r="E20" s="31">
        <v>394806</v>
      </c>
      <c r="F20" s="32">
        <v>278049</v>
      </c>
      <c r="G20" s="33">
        <v>-29.573258765064359</v>
      </c>
      <c r="H20" s="32">
        <v>29364</v>
      </c>
      <c r="I20" s="32">
        <v>20550</v>
      </c>
      <c r="J20" s="33">
        <v>-30.01634654679199</v>
      </c>
      <c r="K20" s="32">
        <f t="shared" si="5"/>
        <v>424170</v>
      </c>
      <c r="L20" s="32">
        <f t="shared" si="6"/>
        <v>298599</v>
      </c>
      <c r="M20" s="33">
        <f t="shared" si="0"/>
        <v>-29.603932385600114</v>
      </c>
      <c r="N20" s="2"/>
    </row>
    <row r="21" spans="1:14" ht="12.75" customHeight="1" x14ac:dyDescent="0.25">
      <c r="A21" s="30" t="s">
        <v>21</v>
      </c>
      <c r="B21" s="31">
        <v>601187</v>
      </c>
      <c r="C21" s="32">
        <v>389747</v>
      </c>
      <c r="D21" s="33">
        <v>-35.170421183425454</v>
      </c>
      <c r="E21" s="31">
        <v>570694</v>
      </c>
      <c r="F21" s="32">
        <v>358203</v>
      </c>
      <c r="G21" s="33">
        <v>-37.233789035805529</v>
      </c>
      <c r="H21" s="32">
        <v>46377</v>
      </c>
      <c r="I21" s="32">
        <v>30294</v>
      </c>
      <c r="J21" s="33">
        <v>-34.678827867261788</v>
      </c>
      <c r="K21" s="32">
        <f t="shared" si="5"/>
        <v>617071</v>
      </c>
      <c r="L21" s="32">
        <f t="shared" si="6"/>
        <v>388497</v>
      </c>
      <c r="M21" s="33">
        <f t="shared" si="0"/>
        <v>-37.041766668665353</v>
      </c>
      <c r="N21" s="2"/>
    </row>
    <row r="22" spans="1:14" ht="12.75" customHeight="1" x14ac:dyDescent="0.25">
      <c r="A22" s="16" t="s">
        <v>303</v>
      </c>
      <c r="B22" s="20"/>
      <c r="C22" s="21"/>
      <c r="D22" s="22"/>
      <c r="E22" s="20"/>
      <c r="F22" s="21"/>
      <c r="G22" s="22"/>
      <c r="H22" s="11"/>
      <c r="I22" s="11"/>
      <c r="J22" s="12"/>
      <c r="K22" s="11"/>
      <c r="L22" s="11"/>
      <c r="M22" s="12"/>
    </row>
    <row r="23" spans="1:14" ht="12.75" customHeight="1" x14ac:dyDescent="0.25">
      <c r="A23" s="17" t="s">
        <v>16</v>
      </c>
      <c r="B23" s="23">
        <v>794692</v>
      </c>
      <c r="C23" s="24">
        <v>346407</v>
      </c>
      <c r="D23" s="25">
        <v>-56.409904717802618</v>
      </c>
      <c r="E23" s="23">
        <v>420269</v>
      </c>
      <c r="F23" s="24">
        <v>76835</v>
      </c>
      <c r="G23" s="25">
        <v>-81.717661783286417</v>
      </c>
      <c r="H23" s="13">
        <v>384905</v>
      </c>
      <c r="I23" s="13">
        <v>268065</v>
      </c>
      <c r="J23" s="3">
        <v>-30.35554227666567</v>
      </c>
      <c r="K23" s="13">
        <f t="shared" ref="K23:K25" si="7">E23+H23</f>
        <v>805174</v>
      </c>
      <c r="L23" s="13">
        <f t="shared" ref="L23:L25" si="8">F23+I23</f>
        <v>344900</v>
      </c>
      <c r="M23" s="3">
        <f t="shared" si="0"/>
        <v>-57.16453834823281</v>
      </c>
      <c r="N23" s="2"/>
    </row>
    <row r="24" spans="1:14" ht="12.75" customHeight="1" x14ac:dyDescent="0.25">
      <c r="A24" s="17" t="s">
        <v>17</v>
      </c>
      <c r="B24" s="23">
        <v>91704</v>
      </c>
      <c r="C24" s="24">
        <v>58067</v>
      </c>
      <c r="D24" s="25">
        <v>-36.6799703393527</v>
      </c>
      <c r="E24" s="23">
        <v>86985</v>
      </c>
      <c r="F24" s="24">
        <v>53766</v>
      </c>
      <c r="G24" s="25">
        <v>-38.189342990170722</v>
      </c>
      <c r="H24" s="13">
        <v>5324</v>
      </c>
      <c r="I24" s="13">
        <v>3269</v>
      </c>
      <c r="J24" s="3">
        <v>-38.598797896318558</v>
      </c>
      <c r="K24" s="13">
        <f t="shared" si="7"/>
        <v>92309</v>
      </c>
      <c r="L24" s="13">
        <f t="shared" si="8"/>
        <v>57035</v>
      </c>
      <c r="M24" s="3">
        <f t="shared" si="0"/>
        <v>-38.212958649752458</v>
      </c>
      <c r="N24" s="2"/>
    </row>
    <row r="25" spans="1:14" ht="12.75" customHeight="1" x14ac:dyDescent="0.25">
      <c r="A25" s="30" t="s">
        <v>22</v>
      </c>
      <c r="B25" s="31">
        <v>886396</v>
      </c>
      <c r="C25" s="32">
        <v>404474</v>
      </c>
      <c r="D25" s="33">
        <v>-54.368702024828629</v>
      </c>
      <c r="E25" s="31">
        <v>507254</v>
      </c>
      <c r="F25" s="32">
        <v>130601</v>
      </c>
      <c r="G25" s="33">
        <v>-74.253332649915038</v>
      </c>
      <c r="H25" s="32">
        <v>390229</v>
      </c>
      <c r="I25" s="32">
        <v>271334</v>
      </c>
      <c r="J25" s="33">
        <v>-30.468007247026748</v>
      </c>
      <c r="K25" s="32">
        <f t="shared" si="7"/>
        <v>897483</v>
      </c>
      <c r="L25" s="32">
        <f t="shared" si="8"/>
        <v>401935</v>
      </c>
      <c r="M25" s="33">
        <f t="shared" si="0"/>
        <v>-55.215307699421601</v>
      </c>
      <c r="N25" s="2"/>
    </row>
    <row r="26" spans="1:14" ht="12.75" customHeight="1" x14ac:dyDescent="0.25">
      <c r="A26" s="16" t="s">
        <v>304</v>
      </c>
      <c r="B26" s="20"/>
      <c r="C26" s="21"/>
      <c r="D26" s="22"/>
      <c r="E26" s="20"/>
      <c r="F26" s="21"/>
      <c r="G26" s="22"/>
      <c r="H26" s="11"/>
      <c r="I26" s="11"/>
      <c r="J26" s="12"/>
      <c r="K26" s="11"/>
      <c r="L26" s="11"/>
      <c r="M26" s="12"/>
    </row>
    <row r="27" spans="1:14" ht="12.75" customHeight="1" x14ac:dyDescent="0.25">
      <c r="A27" s="17" t="s">
        <v>23</v>
      </c>
      <c r="B27" s="23">
        <v>4767058</v>
      </c>
      <c r="C27" s="24">
        <v>3056748</v>
      </c>
      <c r="D27" s="25">
        <v>-35.877683888050029</v>
      </c>
      <c r="E27" s="23">
        <v>4463879</v>
      </c>
      <c r="F27" s="24">
        <v>3103112</v>
      </c>
      <c r="G27" s="25">
        <v>-30.483958010510591</v>
      </c>
      <c r="H27" s="13">
        <v>286278</v>
      </c>
      <c r="I27" s="13">
        <v>149607</v>
      </c>
      <c r="J27" s="3">
        <v>-47.740657682392637</v>
      </c>
      <c r="K27" s="13">
        <f t="shared" ref="K27:K31" si="9">E27+H27</f>
        <v>4750157</v>
      </c>
      <c r="L27" s="13">
        <f t="shared" ref="L27:L31" si="10">F27+I27</f>
        <v>3252719</v>
      </c>
      <c r="M27" s="3">
        <f t="shared" si="0"/>
        <v>-31.52396857619653</v>
      </c>
      <c r="N27" s="2"/>
    </row>
    <row r="28" spans="1:14" ht="12.75" customHeight="1" x14ac:dyDescent="0.25">
      <c r="A28" s="17" t="s">
        <v>24</v>
      </c>
      <c r="B28" s="23">
        <v>11388624</v>
      </c>
      <c r="C28" s="24">
        <v>9182647</v>
      </c>
      <c r="D28" s="25">
        <v>-19.370004664303604</v>
      </c>
      <c r="E28" s="23">
        <v>8954239</v>
      </c>
      <c r="F28" s="24">
        <v>7199152</v>
      </c>
      <c r="G28" s="25">
        <v>-19.600627144305619</v>
      </c>
      <c r="H28" s="13">
        <v>2387116</v>
      </c>
      <c r="I28" s="13">
        <v>2015869</v>
      </c>
      <c r="J28" s="3">
        <v>-15.55211393162293</v>
      </c>
      <c r="K28" s="13">
        <f t="shared" si="9"/>
        <v>11341355</v>
      </c>
      <c r="L28" s="13">
        <f t="shared" si="10"/>
        <v>9215021</v>
      </c>
      <c r="M28" s="3">
        <f t="shared" si="0"/>
        <v>-18.74850050985971</v>
      </c>
      <c r="N28" s="2"/>
    </row>
    <row r="29" spans="1:14" ht="12.75" customHeight="1" x14ac:dyDescent="0.25">
      <c r="A29" s="17" t="s">
        <v>25</v>
      </c>
      <c r="B29" s="23">
        <v>497827</v>
      </c>
      <c r="C29" s="24">
        <v>459867</v>
      </c>
      <c r="D29" s="25">
        <v>-7.6251388534571252</v>
      </c>
      <c r="E29" s="23">
        <v>495677</v>
      </c>
      <c r="F29" s="24">
        <v>462107</v>
      </c>
      <c r="G29" s="25">
        <v>-6.7725555149825398</v>
      </c>
      <c r="H29" s="13">
        <v>11437</v>
      </c>
      <c r="I29" s="13">
        <v>6539</v>
      </c>
      <c r="J29" s="3">
        <v>-42.825915887033311</v>
      </c>
      <c r="K29" s="13">
        <f t="shared" si="9"/>
        <v>507114</v>
      </c>
      <c r="L29" s="13">
        <f t="shared" si="10"/>
        <v>468646</v>
      </c>
      <c r="M29" s="3">
        <f t="shared" si="0"/>
        <v>-7.5856710719877585</v>
      </c>
      <c r="N29" s="2"/>
    </row>
    <row r="30" spans="1:14" ht="12.75" customHeight="1" x14ac:dyDescent="0.25">
      <c r="A30" s="17" t="s">
        <v>26</v>
      </c>
      <c r="B30" s="23">
        <v>0</v>
      </c>
      <c r="C30" s="24">
        <v>1475</v>
      </c>
      <c r="D30" s="25" t="s">
        <v>300</v>
      </c>
      <c r="E30" s="23">
        <v>0</v>
      </c>
      <c r="F30" s="24">
        <v>1417</v>
      </c>
      <c r="G30" s="25" t="s">
        <v>300</v>
      </c>
      <c r="H30" s="13">
        <v>0</v>
      </c>
      <c r="I30" s="13">
        <v>0</v>
      </c>
      <c r="J30" s="3" t="s">
        <v>300</v>
      </c>
      <c r="K30" s="13">
        <f t="shared" si="9"/>
        <v>0</v>
      </c>
      <c r="L30" s="13">
        <f t="shared" si="10"/>
        <v>1417</v>
      </c>
      <c r="M30" s="3" t="e">
        <f t="shared" si="0"/>
        <v>#DIV/0!</v>
      </c>
      <c r="N30" s="2"/>
    </row>
    <row r="31" spans="1:14" ht="12.75" customHeight="1" x14ac:dyDescent="0.25">
      <c r="A31" s="30" t="s">
        <v>27</v>
      </c>
      <c r="B31" s="31">
        <v>16653509</v>
      </c>
      <c r="C31" s="32">
        <v>12700737</v>
      </c>
      <c r="D31" s="33">
        <v>-23.73537012529912</v>
      </c>
      <c r="E31" s="31">
        <v>13913795</v>
      </c>
      <c r="F31" s="32">
        <v>10765788</v>
      </c>
      <c r="G31" s="33">
        <v>-22.625078204760097</v>
      </c>
      <c r="H31" s="32">
        <v>2684831</v>
      </c>
      <c r="I31" s="32">
        <v>2172015</v>
      </c>
      <c r="J31" s="33">
        <v>-19.100494593514451</v>
      </c>
      <c r="K31" s="32">
        <f t="shared" si="9"/>
        <v>16598626</v>
      </c>
      <c r="L31" s="32">
        <f t="shared" si="10"/>
        <v>12937803</v>
      </c>
      <c r="M31" s="33">
        <f t="shared" si="0"/>
        <v>-22.054976116697851</v>
      </c>
      <c r="N31" s="2"/>
    </row>
    <row r="32" spans="1:14" ht="12.75" customHeight="1" x14ac:dyDescent="0.25">
      <c r="A32" s="16" t="s">
        <v>28</v>
      </c>
      <c r="B32" s="20"/>
      <c r="C32" s="21"/>
      <c r="D32" s="22"/>
      <c r="E32" s="20"/>
      <c r="F32" s="21"/>
      <c r="G32" s="22"/>
      <c r="H32" s="11"/>
      <c r="I32" s="11"/>
      <c r="J32" s="12"/>
      <c r="K32" s="11"/>
      <c r="L32" s="11"/>
      <c r="M32" s="12"/>
    </row>
    <row r="33" spans="1:14" ht="12.75" customHeight="1" x14ac:dyDescent="0.25">
      <c r="A33" s="17" t="s">
        <v>28</v>
      </c>
      <c r="B33" s="23">
        <v>4996</v>
      </c>
      <c r="C33" s="24">
        <v>2300</v>
      </c>
      <c r="D33" s="25">
        <v>-53.963170536429139</v>
      </c>
      <c r="E33" s="23">
        <v>954</v>
      </c>
      <c r="F33" s="29">
        <v>-27</v>
      </c>
      <c r="G33" s="25">
        <v>-102.8301886792453</v>
      </c>
      <c r="H33" s="13">
        <v>4434</v>
      </c>
      <c r="I33" s="13">
        <v>2257</v>
      </c>
      <c r="J33" s="3">
        <v>-49.097880018042403</v>
      </c>
      <c r="K33" s="13">
        <f t="shared" ref="K33:K35" si="11">E33+H33</f>
        <v>5388</v>
      </c>
      <c r="L33" s="13">
        <f t="shared" ref="L33:L35" si="12">F33+I33</f>
        <v>2230</v>
      </c>
      <c r="M33" s="3">
        <f t="shared" si="0"/>
        <v>-58.611729769858947</v>
      </c>
      <c r="N33" s="2"/>
    </row>
    <row r="34" spans="1:14" ht="12.75" customHeight="1" x14ac:dyDescent="0.25">
      <c r="A34" s="30" t="s">
        <v>29</v>
      </c>
      <c r="B34" s="31">
        <v>4996</v>
      </c>
      <c r="C34" s="32">
        <v>2300</v>
      </c>
      <c r="D34" s="33">
        <v>-53.963170536429139</v>
      </c>
      <c r="E34" s="31">
        <v>954</v>
      </c>
      <c r="F34" s="34">
        <v>-27</v>
      </c>
      <c r="G34" s="33">
        <v>-102.8301886792453</v>
      </c>
      <c r="H34" s="32">
        <v>4434</v>
      </c>
      <c r="I34" s="32">
        <v>2257</v>
      </c>
      <c r="J34" s="33">
        <v>-49.097880018042403</v>
      </c>
      <c r="K34" s="32">
        <f t="shared" si="11"/>
        <v>5388</v>
      </c>
      <c r="L34" s="32">
        <f t="shared" si="12"/>
        <v>2230</v>
      </c>
      <c r="M34" s="33">
        <f t="shared" si="0"/>
        <v>-58.611729769858947</v>
      </c>
      <c r="N34" s="2"/>
    </row>
    <row r="35" spans="1:14" ht="12.75" customHeight="1" x14ac:dyDescent="0.25">
      <c r="A35" s="18" t="s">
        <v>30</v>
      </c>
      <c r="B35" s="27">
        <v>20740093</v>
      </c>
      <c r="C35" s="14">
        <v>15503174</v>
      </c>
      <c r="D35" s="28">
        <v>-25.250219466229005</v>
      </c>
      <c r="E35" s="27">
        <v>17110617</v>
      </c>
      <c r="F35" s="14">
        <v>13032439</v>
      </c>
      <c r="G35" s="28">
        <v>-23.834196043310417</v>
      </c>
      <c r="H35" s="14">
        <v>3666142</v>
      </c>
      <c r="I35" s="14">
        <v>2767073</v>
      </c>
      <c r="J35" s="15">
        <v>-24.523572736680684</v>
      </c>
      <c r="K35" s="14">
        <f t="shared" si="11"/>
        <v>20776759</v>
      </c>
      <c r="L35" s="14">
        <f t="shared" si="12"/>
        <v>15799512</v>
      </c>
      <c r="M35" s="15">
        <f t="shared" si="0"/>
        <v>-23.955839310645128</v>
      </c>
      <c r="N35" s="2"/>
    </row>
    <row r="36" spans="1:14" ht="12.75" customHeight="1" x14ac:dyDescent="0.25">
      <c r="A36" s="72"/>
      <c r="B36" s="73"/>
      <c r="C36" s="73"/>
      <c r="D36" s="74"/>
      <c r="E36" s="73"/>
      <c r="F36" s="73"/>
      <c r="G36" s="74"/>
      <c r="H36" s="73"/>
      <c r="I36" s="73"/>
      <c r="J36" s="74"/>
      <c r="L36" s="2"/>
      <c r="M36" s="2"/>
      <c r="N36" s="2"/>
    </row>
    <row r="37" spans="1:14" s="5" customFormat="1" ht="12.75" customHeight="1" x14ac:dyDescent="0.25">
      <c r="A37" s="108" t="s">
        <v>344</v>
      </c>
      <c r="B37" s="6"/>
      <c r="C37" s="6"/>
      <c r="D37" s="6"/>
      <c r="E37" s="6"/>
      <c r="F37" s="6"/>
      <c r="G37" s="6"/>
      <c r="H37" s="6"/>
      <c r="I37" s="6"/>
      <c r="J37" s="6"/>
    </row>
    <row r="38" spans="1:14" s="5" customFormat="1" ht="15" x14ac:dyDescent="0.25">
      <c r="A38" s="128" t="s">
        <v>309</v>
      </c>
      <c r="B38" s="128"/>
      <c r="C38" s="128"/>
      <c r="D38" s="6"/>
      <c r="E38" s="6"/>
      <c r="F38" s="6"/>
      <c r="G38" s="6"/>
      <c r="H38" s="6"/>
      <c r="I38" s="6"/>
      <c r="J38" s="6"/>
    </row>
    <row r="39" spans="1:14" s="5" customFormat="1" ht="15" x14ac:dyDescent="0.25">
      <c r="A39" s="120" t="s">
        <v>322</v>
      </c>
      <c r="B39" s="120"/>
      <c r="C39" s="120"/>
      <c r="D39" s="6"/>
      <c r="E39" s="6"/>
      <c r="F39" s="6"/>
      <c r="G39" s="6"/>
      <c r="H39" s="6"/>
      <c r="I39" s="6"/>
      <c r="J39" s="6"/>
    </row>
  </sheetData>
  <mergeCells count="13">
    <mergeCell ref="A39:C39"/>
    <mergeCell ref="K4:M4"/>
    <mergeCell ref="K5:M5"/>
    <mergeCell ref="A1:M1"/>
    <mergeCell ref="A38:C38"/>
    <mergeCell ref="A2:A3"/>
    <mergeCell ref="E4:G4"/>
    <mergeCell ref="H4:J4"/>
    <mergeCell ref="A5:A6"/>
    <mergeCell ref="B5:D5"/>
    <mergeCell ref="E5:G5"/>
    <mergeCell ref="H5:J5"/>
    <mergeCell ref="B4:D4"/>
  </mergeCells>
  <pageMargins left="0.4" right="0.25" top="0.5" bottom="0.5" header="0.3" footer="0.3"/>
  <pageSetup orientation="landscape" r:id="rId1"/>
  <headerFooter>
    <oddFooter>&amp;L    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0"/>
  <sheetViews>
    <sheetView view="pageBreakPreview" zoomScale="90" zoomScaleNormal="100" zoomScaleSheetLayoutView="9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U1"/>
    </sheetView>
  </sheetViews>
  <sheetFormatPr defaultRowHeight="12.75" customHeight="1" x14ac:dyDescent="0.2"/>
  <cols>
    <col min="1" max="1" width="42.7109375" style="40" customWidth="1"/>
    <col min="2" max="4" width="11.28515625" style="40" customWidth="1"/>
    <col min="5" max="5" width="11.140625" style="40" customWidth="1"/>
    <col min="6" max="12" width="11.28515625" style="40" customWidth="1"/>
    <col min="13" max="13" width="11.140625" style="40" customWidth="1"/>
    <col min="14" max="16" width="11.28515625" style="40" customWidth="1"/>
    <col min="17" max="17" width="13.42578125" style="40" customWidth="1"/>
    <col min="18" max="18" width="9.85546875" style="40" bestFit="1" customWidth="1"/>
    <col min="19" max="20" width="9.140625" style="40"/>
    <col min="21" max="21" width="11.28515625" style="40" customWidth="1"/>
    <col min="22" max="259" width="9.140625" style="40"/>
    <col min="260" max="260" width="69.85546875" style="40" customWidth="1"/>
    <col min="261" max="263" width="11.28515625" style="40" customWidth="1"/>
    <col min="264" max="264" width="11.140625" style="40" customWidth="1"/>
    <col min="265" max="269" width="11.28515625" style="40" customWidth="1"/>
    <col min="270" max="270" width="11.140625" style="40" customWidth="1"/>
    <col min="271" max="272" width="11.28515625" style="40" customWidth="1"/>
    <col min="273" max="273" width="13.42578125" style="40" customWidth="1"/>
    <col min="274" max="515" width="9.140625" style="40"/>
    <col min="516" max="516" width="69.85546875" style="40" customWidth="1"/>
    <col min="517" max="519" width="11.28515625" style="40" customWidth="1"/>
    <col min="520" max="520" width="11.140625" style="40" customWidth="1"/>
    <col min="521" max="525" width="11.28515625" style="40" customWidth="1"/>
    <col min="526" max="526" width="11.140625" style="40" customWidth="1"/>
    <col min="527" max="528" width="11.28515625" style="40" customWidth="1"/>
    <col min="529" max="529" width="13.42578125" style="40" customWidth="1"/>
    <col min="530" max="771" width="9.140625" style="40"/>
    <col min="772" max="772" width="69.85546875" style="40" customWidth="1"/>
    <col min="773" max="775" width="11.28515625" style="40" customWidth="1"/>
    <col min="776" max="776" width="11.140625" style="40" customWidth="1"/>
    <col min="777" max="781" width="11.28515625" style="40" customWidth="1"/>
    <col min="782" max="782" width="11.140625" style="40" customWidth="1"/>
    <col min="783" max="784" width="11.28515625" style="40" customWidth="1"/>
    <col min="785" max="785" width="13.42578125" style="40" customWidth="1"/>
    <col min="786" max="1027" width="9.140625" style="40"/>
    <col min="1028" max="1028" width="69.85546875" style="40" customWidth="1"/>
    <col min="1029" max="1031" width="11.28515625" style="40" customWidth="1"/>
    <col min="1032" max="1032" width="11.140625" style="40" customWidth="1"/>
    <col min="1033" max="1037" width="11.28515625" style="40" customWidth="1"/>
    <col min="1038" max="1038" width="11.140625" style="40" customWidth="1"/>
    <col min="1039" max="1040" width="11.28515625" style="40" customWidth="1"/>
    <col min="1041" max="1041" width="13.42578125" style="40" customWidth="1"/>
    <col min="1042" max="1283" width="9.140625" style="40"/>
    <col min="1284" max="1284" width="69.85546875" style="40" customWidth="1"/>
    <col min="1285" max="1287" width="11.28515625" style="40" customWidth="1"/>
    <col min="1288" max="1288" width="11.140625" style="40" customWidth="1"/>
    <col min="1289" max="1293" width="11.28515625" style="40" customWidth="1"/>
    <col min="1294" max="1294" width="11.140625" style="40" customWidth="1"/>
    <col min="1295" max="1296" width="11.28515625" style="40" customWidth="1"/>
    <col min="1297" max="1297" width="13.42578125" style="40" customWidth="1"/>
    <col min="1298" max="1539" width="9.140625" style="40"/>
    <col min="1540" max="1540" width="69.85546875" style="40" customWidth="1"/>
    <col min="1541" max="1543" width="11.28515625" style="40" customWidth="1"/>
    <col min="1544" max="1544" width="11.140625" style="40" customWidth="1"/>
    <col min="1545" max="1549" width="11.28515625" style="40" customWidth="1"/>
    <col min="1550" max="1550" width="11.140625" style="40" customWidth="1"/>
    <col min="1551" max="1552" width="11.28515625" style="40" customWidth="1"/>
    <col min="1553" max="1553" width="13.42578125" style="40" customWidth="1"/>
    <col min="1554" max="1795" width="9.140625" style="40"/>
    <col min="1796" max="1796" width="69.85546875" style="40" customWidth="1"/>
    <col min="1797" max="1799" width="11.28515625" style="40" customWidth="1"/>
    <col min="1800" max="1800" width="11.140625" style="40" customWidth="1"/>
    <col min="1801" max="1805" width="11.28515625" style="40" customWidth="1"/>
    <col min="1806" max="1806" width="11.140625" style="40" customWidth="1"/>
    <col min="1807" max="1808" width="11.28515625" style="40" customWidth="1"/>
    <col min="1809" max="1809" width="13.42578125" style="40" customWidth="1"/>
    <col min="1810" max="2051" width="9.140625" style="40"/>
    <col min="2052" max="2052" width="69.85546875" style="40" customWidth="1"/>
    <col min="2053" max="2055" width="11.28515625" style="40" customWidth="1"/>
    <col min="2056" max="2056" width="11.140625" style="40" customWidth="1"/>
    <col min="2057" max="2061" width="11.28515625" style="40" customWidth="1"/>
    <col min="2062" max="2062" width="11.140625" style="40" customWidth="1"/>
    <col min="2063" max="2064" width="11.28515625" style="40" customWidth="1"/>
    <col min="2065" max="2065" width="13.42578125" style="40" customWidth="1"/>
    <col min="2066" max="2307" width="9.140625" style="40"/>
    <col min="2308" max="2308" width="69.85546875" style="40" customWidth="1"/>
    <col min="2309" max="2311" width="11.28515625" style="40" customWidth="1"/>
    <col min="2312" max="2312" width="11.140625" style="40" customWidth="1"/>
    <col min="2313" max="2317" width="11.28515625" style="40" customWidth="1"/>
    <col min="2318" max="2318" width="11.140625" style="40" customWidth="1"/>
    <col min="2319" max="2320" width="11.28515625" style="40" customWidth="1"/>
    <col min="2321" max="2321" width="13.42578125" style="40" customWidth="1"/>
    <col min="2322" max="2563" width="9.140625" style="40"/>
    <col min="2564" max="2564" width="69.85546875" style="40" customWidth="1"/>
    <col min="2565" max="2567" width="11.28515625" style="40" customWidth="1"/>
    <col min="2568" max="2568" width="11.140625" style="40" customWidth="1"/>
    <col min="2569" max="2573" width="11.28515625" style="40" customWidth="1"/>
    <col min="2574" max="2574" width="11.140625" style="40" customWidth="1"/>
    <col min="2575" max="2576" width="11.28515625" style="40" customWidth="1"/>
    <col min="2577" max="2577" width="13.42578125" style="40" customWidth="1"/>
    <col min="2578" max="2819" width="9.140625" style="40"/>
    <col min="2820" max="2820" width="69.85546875" style="40" customWidth="1"/>
    <col min="2821" max="2823" width="11.28515625" style="40" customWidth="1"/>
    <col min="2824" max="2824" width="11.140625" style="40" customWidth="1"/>
    <col min="2825" max="2829" width="11.28515625" style="40" customWidth="1"/>
    <col min="2830" max="2830" width="11.140625" style="40" customWidth="1"/>
    <col min="2831" max="2832" width="11.28515625" style="40" customWidth="1"/>
    <col min="2833" max="2833" width="13.42578125" style="40" customWidth="1"/>
    <col min="2834" max="3075" width="9.140625" style="40"/>
    <col min="3076" max="3076" width="69.85546875" style="40" customWidth="1"/>
    <col min="3077" max="3079" width="11.28515625" style="40" customWidth="1"/>
    <col min="3080" max="3080" width="11.140625" style="40" customWidth="1"/>
    <col min="3081" max="3085" width="11.28515625" style="40" customWidth="1"/>
    <col min="3086" max="3086" width="11.140625" style="40" customWidth="1"/>
    <col min="3087" max="3088" width="11.28515625" style="40" customWidth="1"/>
    <col min="3089" max="3089" width="13.42578125" style="40" customWidth="1"/>
    <col min="3090" max="3331" width="9.140625" style="40"/>
    <col min="3332" max="3332" width="69.85546875" style="40" customWidth="1"/>
    <col min="3333" max="3335" width="11.28515625" style="40" customWidth="1"/>
    <col min="3336" max="3336" width="11.140625" style="40" customWidth="1"/>
    <col min="3337" max="3341" width="11.28515625" style="40" customWidth="1"/>
    <col min="3342" max="3342" width="11.140625" style="40" customWidth="1"/>
    <col min="3343" max="3344" width="11.28515625" style="40" customWidth="1"/>
    <col min="3345" max="3345" width="13.42578125" style="40" customWidth="1"/>
    <col min="3346" max="3587" width="9.140625" style="40"/>
    <col min="3588" max="3588" width="69.85546875" style="40" customWidth="1"/>
    <col min="3589" max="3591" width="11.28515625" style="40" customWidth="1"/>
    <col min="3592" max="3592" width="11.140625" style="40" customWidth="1"/>
    <col min="3593" max="3597" width="11.28515625" style="40" customWidth="1"/>
    <col min="3598" max="3598" width="11.140625" style="40" customWidth="1"/>
    <col min="3599" max="3600" width="11.28515625" style="40" customWidth="1"/>
    <col min="3601" max="3601" width="13.42578125" style="40" customWidth="1"/>
    <col min="3602" max="3843" width="9.140625" style="40"/>
    <col min="3844" max="3844" width="69.85546875" style="40" customWidth="1"/>
    <col min="3845" max="3847" width="11.28515625" style="40" customWidth="1"/>
    <col min="3848" max="3848" width="11.140625" style="40" customWidth="1"/>
    <col min="3849" max="3853" width="11.28515625" style="40" customWidth="1"/>
    <col min="3854" max="3854" width="11.140625" style="40" customWidth="1"/>
    <col min="3855" max="3856" width="11.28515625" style="40" customWidth="1"/>
    <col min="3857" max="3857" width="13.42578125" style="40" customWidth="1"/>
    <col min="3858" max="4099" width="9.140625" style="40"/>
    <col min="4100" max="4100" width="69.85546875" style="40" customWidth="1"/>
    <col min="4101" max="4103" width="11.28515625" style="40" customWidth="1"/>
    <col min="4104" max="4104" width="11.140625" style="40" customWidth="1"/>
    <col min="4105" max="4109" width="11.28515625" style="40" customWidth="1"/>
    <col min="4110" max="4110" width="11.140625" style="40" customWidth="1"/>
    <col min="4111" max="4112" width="11.28515625" style="40" customWidth="1"/>
    <col min="4113" max="4113" width="13.42578125" style="40" customWidth="1"/>
    <col min="4114" max="4355" width="9.140625" style="40"/>
    <col min="4356" max="4356" width="69.85546875" style="40" customWidth="1"/>
    <col min="4357" max="4359" width="11.28515625" style="40" customWidth="1"/>
    <col min="4360" max="4360" width="11.140625" style="40" customWidth="1"/>
    <col min="4361" max="4365" width="11.28515625" style="40" customWidth="1"/>
    <col min="4366" max="4366" width="11.140625" style="40" customWidth="1"/>
    <col min="4367" max="4368" width="11.28515625" style="40" customWidth="1"/>
    <col min="4369" max="4369" width="13.42578125" style="40" customWidth="1"/>
    <col min="4370" max="4611" width="9.140625" style="40"/>
    <col min="4612" max="4612" width="69.85546875" style="40" customWidth="1"/>
    <col min="4613" max="4615" width="11.28515625" style="40" customWidth="1"/>
    <col min="4616" max="4616" width="11.140625" style="40" customWidth="1"/>
    <col min="4617" max="4621" width="11.28515625" style="40" customWidth="1"/>
    <col min="4622" max="4622" width="11.140625" style="40" customWidth="1"/>
    <col min="4623" max="4624" width="11.28515625" style="40" customWidth="1"/>
    <col min="4625" max="4625" width="13.42578125" style="40" customWidth="1"/>
    <col min="4626" max="4867" width="9.140625" style="40"/>
    <col min="4868" max="4868" width="69.85546875" style="40" customWidth="1"/>
    <col min="4869" max="4871" width="11.28515625" style="40" customWidth="1"/>
    <col min="4872" max="4872" width="11.140625" style="40" customWidth="1"/>
    <col min="4873" max="4877" width="11.28515625" style="40" customWidth="1"/>
    <col min="4878" max="4878" width="11.140625" style="40" customWidth="1"/>
    <col min="4879" max="4880" width="11.28515625" style="40" customWidth="1"/>
    <col min="4881" max="4881" width="13.42578125" style="40" customWidth="1"/>
    <col min="4882" max="5123" width="9.140625" style="40"/>
    <col min="5124" max="5124" width="69.85546875" style="40" customWidth="1"/>
    <col min="5125" max="5127" width="11.28515625" style="40" customWidth="1"/>
    <col min="5128" max="5128" width="11.140625" style="40" customWidth="1"/>
    <col min="5129" max="5133" width="11.28515625" style="40" customWidth="1"/>
    <col min="5134" max="5134" width="11.140625" style="40" customWidth="1"/>
    <col min="5135" max="5136" width="11.28515625" style="40" customWidth="1"/>
    <col min="5137" max="5137" width="13.42578125" style="40" customWidth="1"/>
    <col min="5138" max="5379" width="9.140625" style="40"/>
    <col min="5380" max="5380" width="69.85546875" style="40" customWidth="1"/>
    <col min="5381" max="5383" width="11.28515625" style="40" customWidth="1"/>
    <col min="5384" max="5384" width="11.140625" style="40" customWidth="1"/>
    <col min="5385" max="5389" width="11.28515625" style="40" customWidth="1"/>
    <col min="5390" max="5390" width="11.140625" style="40" customWidth="1"/>
    <col min="5391" max="5392" width="11.28515625" style="40" customWidth="1"/>
    <col min="5393" max="5393" width="13.42578125" style="40" customWidth="1"/>
    <col min="5394" max="5635" width="9.140625" style="40"/>
    <col min="5636" max="5636" width="69.85546875" style="40" customWidth="1"/>
    <col min="5637" max="5639" width="11.28515625" style="40" customWidth="1"/>
    <col min="5640" max="5640" width="11.140625" style="40" customWidth="1"/>
    <col min="5641" max="5645" width="11.28515625" style="40" customWidth="1"/>
    <col min="5646" max="5646" width="11.140625" style="40" customWidth="1"/>
    <col min="5647" max="5648" width="11.28515625" style="40" customWidth="1"/>
    <col min="5649" max="5649" width="13.42578125" style="40" customWidth="1"/>
    <col min="5650" max="5891" width="9.140625" style="40"/>
    <col min="5892" max="5892" width="69.85546875" style="40" customWidth="1"/>
    <col min="5893" max="5895" width="11.28515625" style="40" customWidth="1"/>
    <col min="5896" max="5896" width="11.140625" style="40" customWidth="1"/>
    <col min="5897" max="5901" width="11.28515625" style="40" customWidth="1"/>
    <col min="5902" max="5902" width="11.140625" style="40" customWidth="1"/>
    <col min="5903" max="5904" width="11.28515625" style="40" customWidth="1"/>
    <col min="5905" max="5905" width="13.42578125" style="40" customWidth="1"/>
    <col min="5906" max="6147" width="9.140625" style="40"/>
    <col min="6148" max="6148" width="69.85546875" style="40" customWidth="1"/>
    <col min="6149" max="6151" width="11.28515625" style="40" customWidth="1"/>
    <col min="6152" max="6152" width="11.140625" style="40" customWidth="1"/>
    <col min="6153" max="6157" width="11.28515625" style="40" customWidth="1"/>
    <col min="6158" max="6158" width="11.140625" style="40" customWidth="1"/>
    <col min="6159" max="6160" width="11.28515625" style="40" customWidth="1"/>
    <col min="6161" max="6161" width="13.42578125" style="40" customWidth="1"/>
    <col min="6162" max="6403" width="9.140625" style="40"/>
    <col min="6404" max="6404" width="69.85546875" style="40" customWidth="1"/>
    <col min="6405" max="6407" width="11.28515625" style="40" customWidth="1"/>
    <col min="6408" max="6408" width="11.140625" style="40" customWidth="1"/>
    <col min="6409" max="6413" width="11.28515625" style="40" customWidth="1"/>
    <col min="6414" max="6414" width="11.140625" style="40" customWidth="1"/>
    <col min="6415" max="6416" width="11.28515625" style="40" customWidth="1"/>
    <col min="6417" max="6417" width="13.42578125" style="40" customWidth="1"/>
    <col min="6418" max="6659" width="9.140625" style="40"/>
    <col min="6660" max="6660" width="69.85546875" style="40" customWidth="1"/>
    <col min="6661" max="6663" width="11.28515625" style="40" customWidth="1"/>
    <col min="6664" max="6664" width="11.140625" style="40" customWidth="1"/>
    <col min="6665" max="6669" width="11.28515625" style="40" customWidth="1"/>
    <col min="6670" max="6670" width="11.140625" style="40" customWidth="1"/>
    <col min="6671" max="6672" width="11.28515625" style="40" customWidth="1"/>
    <col min="6673" max="6673" width="13.42578125" style="40" customWidth="1"/>
    <col min="6674" max="6915" width="9.140625" style="40"/>
    <col min="6916" max="6916" width="69.85546875" style="40" customWidth="1"/>
    <col min="6917" max="6919" width="11.28515625" style="40" customWidth="1"/>
    <col min="6920" max="6920" width="11.140625" style="40" customWidth="1"/>
    <col min="6921" max="6925" width="11.28515625" style="40" customWidth="1"/>
    <col min="6926" max="6926" width="11.140625" style="40" customWidth="1"/>
    <col min="6927" max="6928" width="11.28515625" style="40" customWidth="1"/>
    <col min="6929" max="6929" width="13.42578125" style="40" customWidth="1"/>
    <col min="6930" max="7171" width="9.140625" style="40"/>
    <col min="7172" max="7172" width="69.85546875" style="40" customWidth="1"/>
    <col min="7173" max="7175" width="11.28515625" style="40" customWidth="1"/>
    <col min="7176" max="7176" width="11.140625" style="40" customWidth="1"/>
    <col min="7177" max="7181" width="11.28515625" style="40" customWidth="1"/>
    <col min="7182" max="7182" width="11.140625" style="40" customWidth="1"/>
    <col min="7183" max="7184" width="11.28515625" style="40" customWidth="1"/>
    <col min="7185" max="7185" width="13.42578125" style="40" customWidth="1"/>
    <col min="7186" max="7427" width="9.140625" style="40"/>
    <col min="7428" max="7428" width="69.85546875" style="40" customWidth="1"/>
    <col min="7429" max="7431" width="11.28515625" style="40" customWidth="1"/>
    <col min="7432" max="7432" width="11.140625" style="40" customWidth="1"/>
    <col min="7433" max="7437" width="11.28515625" style="40" customWidth="1"/>
    <col min="7438" max="7438" width="11.140625" style="40" customWidth="1"/>
    <col min="7439" max="7440" width="11.28515625" style="40" customWidth="1"/>
    <col min="7441" max="7441" width="13.42578125" style="40" customWidth="1"/>
    <col min="7442" max="7683" width="9.140625" style="40"/>
    <col min="7684" max="7684" width="69.85546875" style="40" customWidth="1"/>
    <col min="7685" max="7687" width="11.28515625" style="40" customWidth="1"/>
    <col min="7688" max="7688" width="11.140625" style="40" customWidth="1"/>
    <col min="7689" max="7693" width="11.28515625" style="40" customWidth="1"/>
    <col min="7694" max="7694" width="11.140625" style="40" customWidth="1"/>
    <col min="7695" max="7696" width="11.28515625" style="40" customWidth="1"/>
    <col min="7697" max="7697" width="13.42578125" style="40" customWidth="1"/>
    <col min="7698" max="7939" width="9.140625" style="40"/>
    <col min="7940" max="7940" width="69.85546875" style="40" customWidth="1"/>
    <col min="7941" max="7943" width="11.28515625" style="40" customWidth="1"/>
    <col min="7944" max="7944" width="11.140625" style="40" customWidth="1"/>
    <col min="7945" max="7949" width="11.28515625" style="40" customWidth="1"/>
    <col min="7950" max="7950" width="11.140625" style="40" customWidth="1"/>
    <col min="7951" max="7952" width="11.28515625" style="40" customWidth="1"/>
    <col min="7953" max="7953" width="13.42578125" style="40" customWidth="1"/>
    <col min="7954" max="8195" width="9.140625" style="40"/>
    <col min="8196" max="8196" width="69.85546875" style="40" customWidth="1"/>
    <col min="8197" max="8199" width="11.28515625" style="40" customWidth="1"/>
    <col min="8200" max="8200" width="11.140625" style="40" customWidth="1"/>
    <col min="8201" max="8205" width="11.28515625" style="40" customWidth="1"/>
    <col min="8206" max="8206" width="11.140625" style="40" customWidth="1"/>
    <col min="8207" max="8208" width="11.28515625" style="40" customWidth="1"/>
    <col min="8209" max="8209" width="13.42578125" style="40" customWidth="1"/>
    <col min="8210" max="8451" width="9.140625" style="40"/>
    <col min="8452" max="8452" width="69.85546875" style="40" customWidth="1"/>
    <col min="8453" max="8455" width="11.28515625" style="40" customWidth="1"/>
    <col min="8456" max="8456" width="11.140625" style="40" customWidth="1"/>
    <col min="8457" max="8461" width="11.28515625" style="40" customWidth="1"/>
    <col min="8462" max="8462" width="11.140625" style="40" customWidth="1"/>
    <col min="8463" max="8464" width="11.28515625" style="40" customWidth="1"/>
    <col min="8465" max="8465" width="13.42578125" style="40" customWidth="1"/>
    <col min="8466" max="8707" width="9.140625" style="40"/>
    <col min="8708" max="8708" width="69.85546875" style="40" customWidth="1"/>
    <col min="8709" max="8711" width="11.28515625" style="40" customWidth="1"/>
    <col min="8712" max="8712" width="11.140625" style="40" customWidth="1"/>
    <col min="8713" max="8717" width="11.28515625" style="40" customWidth="1"/>
    <col min="8718" max="8718" width="11.140625" style="40" customWidth="1"/>
    <col min="8719" max="8720" width="11.28515625" style="40" customWidth="1"/>
    <col min="8721" max="8721" width="13.42578125" style="40" customWidth="1"/>
    <col min="8722" max="8963" width="9.140625" style="40"/>
    <col min="8964" max="8964" width="69.85546875" style="40" customWidth="1"/>
    <col min="8965" max="8967" width="11.28515625" style="40" customWidth="1"/>
    <col min="8968" max="8968" width="11.140625" style="40" customWidth="1"/>
    <col min="8969" max="8973" width="11.28515625" style="40" customWidth="1"/>
    <col min="8974" max="8974" width="11.140625" style="40" customWidth="1"/>
    <col min="8975" max="8976" width="11.28515625" style="40" customWidth="1"/>
    <col min="8977" max="8977" width="13.42578125" style="40" customWidth="1"/>
    <col min="8978" max="9219" width="9.140625" style="40"/>
    <col min="9220" max="9220" width="69.85546875" style="40" customWidth="1"/>
    <col min="9221" max="9223" width="11.28515625" style="40" customWidth="1"/>
    <col min="9224" max="9224" width="11.140625" style="40" customWidth="1"/>
    <col min="9225" max="9229" width="11.28515625" style="40" customWidth="1"/>
    <col min="9230" max="9230" width="11.140625" style="40" customWidth="1"/>
    <col min="9231" max="9232" width="11.28515625" style="40" customWidth="1"/>
    <col min="9233" max="9233" width="13.42578125" style="40" customWidth="1"/>
    <col min="9234" max="9475" width="9.140625" style="40"/>
    <col min="9476" max="9476" width="69.85546875" style="40" customWidth="1"/>
    <col min="9477" max="9479" width="11.28515625" style="40" customWidth="1"/>
    <col min="9480" max="9480" width="11.140625" style="40" customWidth="1"/>
    <col min="9481" max="9485" width="11.28515625" style="40" customWidth="1"/>
    <col min="9486" max="9486" width="11.140625" style="40" customWidth="1"/>
    <col min="9487" max="9488" width="11.28515625" style="40" customWidth="1"/>
    <col min="9489" max="9489" width="13.42578125" style="40" customWidth="1"/>
    <col min="9490" max="9731" width="9.140625" style="40"/>
    <col min="9732" max="9732" width="69.85546875" style="40" customWidth="1"/>
    <col min="9733" max="9735" width="11.28515625" style="40" customWidth="1"/>
    <col min="9736" max="9736" width="11.140625" style="40" customWidth="1"/>
    <col min="9737" max="9741" width="11.28515625" style="40" customWidth="1"/>
    <col min="9742" max="9742" width="11.140625" style="40" customWidth="1"/>
    <col min="9743" max="9744" width="11.28515625" style="40" customWidth="1"/>
    <col min="9745" max="9745" width="13.42578125" style="40" customWidth="1"/>
    <col min="9746" max="9987" width="9.140625" style="40"/>
    <col min="9988" max="9988" width="69.85546875" style="40" customWidth="1"/>
    <col min="9989" max="9991" width="11.28515625" style="40" customWidth="1"/>
    <col min="9992" max="9992" width="11.140625" style="40" customWidth="1"/>
    <col min="9993" max="9997" width="11.28515625" style="40" customWidth="1"/>
    <col min="9998" max="9998" width="11.140625" style="40" customWidth="1"/>
    <col min="9999" max="10000" width="11.28515625" style="40" customWidth="1"/>
    <col min="10001" max="10001" width="13.42578125" style="40" customWidth="1"/>
    <col min="10002" max="10243" width="9.140625" style="40"/>
    <col min="10244" max="10244" width="69.85546875" style="40" customWidth="1"/>
    <col min="10245" max="10247" width="11.28515625" style="40" customWidth="1"/>
    <col min="10248" max="10248" width="11.140625" style="40" customWidth="1"/>
    <col min="10249" max="10253" width="11.28515625" style="40" customWidth="1"/>
    <col min="10254" max="10254" width="11.140625" style="40" customWidth="1"/>
    <col min="10255" max="10256" width="11.28515625" style="40" customWidth="1"/>
    <col min="10257" max="10257" width="13.42578125" style="40" customWidth="1"/>
    <col min="10258" max="10499" width="9.140625" style="40"/>
    <col min="10500" max="10500" width="69.85546875" style="40" customWidth="1"/>
    <col min="10501" max="10503" width="11.28515625" style="40" customWidth="1"/>
    <col min="10504" max="10504" width="11.140625" style="40" customWidth="1"/>
    <col min="10505" max="10509" width="11.28515625" style="40" customWidth="1"/>
    <col min="10510" max="10510" width="11.140625" style="40" customWidth="1"/>
    <col min="10511" max="10512" width="11.28515625" style="40" customWidth="1"/>
    <col min="10513" max="10513" width="13.42578125" style="40" customWidth="1"/>
    <col min="10514" max="10755" width="9.140625" style="40"/>
    <col min="10756" max="10756" width="69.85546875" style="40" customWidth="1"/>
    <col min="10757" max="10759" width="11.28515625" style="40" customWidth="1"/>
    <col min="10760" max="10760" width="11.140625" style="40" customWidth="1"/>
    <col min="10761" max="10765" width="11.28515625" style="40" customWidth="1"/>
    <col min="10766" max="10766" width="11.140625" style="40" customWidth="1"/>
    <col min="10767" max="10768" width="11.28515625" style="40" customWidth="1"/>
    <col min="10769" max="10769" width="13.42578125" style="40" customWidth="1"/>
    <col min="10770" max="11011" width="9.140625" style="40"/>
    <col min="11012" max="11012" width="69.85546875" style="40" customWidth="1"/>
    <col min="11013" max="11015" width="11.28515625" style="40" customWidth="1"/>
    <col min="11016" max="11016" width="11.140625" style="40" customWidth="1"/>
    <col min="11017" max="11021" width="11.28515625" style="40" customWidth="1"/>
    <col min="11022" max="11022" width="11.140625" style="40" customWidth="1"/>
    <col min="11023" max="11024" width="11.28515625" style="40" customWidth="1"/>
    <col min="11025" max="11025" width="13.42578125" style="40" customWidth="1"/>
    <col min="11026" max="11267" width="9.140625" style="40"/>
    <col min="11268" max="11268" width="69.85546875" style="40" customWidth="1"/>
    <col min="11269" max="11271" width="11.28515625" style="40" customWidth="1"/>
    <col min="11272" max="11272" width="11.140625" style="40" customWidth="1"/>
    <col min="11273" max="11277" width="11.28515625" style="40" customWidth="1"/>
    <col min="11278" max="11278" width="11.140625" style="40" customWidth="1"/>
    <col min="11279" max="11280" width="11.28515625" style="40" customWidth="1"/>
    <col min="11281" max="11281" width="13.42578125" style="40" customWidth="1"/>
    <col min="11282" max="11523" width="9.140625" style="40"/>
    <col min="11524" max="11524" width="69.85546875" style="40" customWidth="1"/>
    <col min="11525" max="11527" width="11.28515625" style="40" customWidth="1"/>
    <col min="11528" max="11528" width="11.140625" style="40" customWidth="1"/>
    <col min="11529" max="11533" width="11.28515625" style="40" customWidth="1"/>
    <col min="11534" max="11534" width="11.140625" style="40" customWidth="1"/>
    <col min="11535" max="11536" width="11.28515625" style="40" customWidth="1"/>
    <col min="11537" max="11537" width="13.42578125" style="40" customWidth="1"/>
    <col min="11538" max="11779" width="9.140625" style="40"/>
    <col min="11780" max="11780" width="69.85546875" style="40" customWidth="1"/>
    <col min="11781" max="11783" width="11.28515625" style="40" customWidth="1"/>
    <col min="11784" max="11784" width="11.140625" style="40" customWidth="1"/>
    <col min="11785" max="11789" width="11.28515625" style="40" customWidth="1"/>
    <col min="11790" max="11790" width="11.140625" style="40" customWidth="1"/>
    <col min="11791" max="11792" width="11.28515625" style="40" customWidth="1"/>
    <col min="11793" max="11793" width="13.42578125" style="40" customWidth="1"/>
    <col min="11794" max="12035" width="9.140625" style="40"/>
    <col min="12036" max="12036" width="69.85546875" style="40" customWidth="1"/>
    <col min="12037" max="12039" width="11.28515625" style="40" customWidth="1"/>
    <col min="12040" max="12040" width="11.140625" style="40" customWidth="1"/>
    <col min="12041" max="12045" width="11.28515625" style="40" customWidth="1"/>
    <col min="12046" max="12046" width="11.140625" style="40" customWidth="1"/>
    <col min="12047" max="12048" width="11.28515625" style="40" customWidth="1"/>
    <col min="12049" max="12049" width="13.42578125" style="40" customWidth="1"/>
    <col min="12050" max="12291" width="9.140625" style="40"/>
    <col min="12292" max="12292" width="69.85546875" style="40" customWidth="1"/>
    <col min="12293" max="12295" width="11.28515625" style="40" customWidth="1"/>
    <col min="12296" max="12296" width="11.140625" style="40" customWidth="1"/>
    <col min="12297" max="12301" width="11.28515625" style="40" customWidth="1"/>
    <col min="12302" max="12302" width="11.140625" style="40" customWidth="1"/>
    <col min="12303" max="12304" width="11.28515625" style="40" customWidth="1"/>
    <col min="12305" max="12305" width="13.42578125" style="40" customWidth="1"/>
    <col min="12306" max="12547" width="9.140625" style="40"/>
    <col min="12548" max="12548" width="69.85546875" style="40" customWidth="1"/>
    <col min="12549" max="12551" width="11.28515625" style="40" customWidth="1"/>
    <col min="12552" max="12552" width="11.140625" style="40" customWidth="1"/>
    <col min="12553" max="12557" width="11.28515625" style="40" customWidth="1"/>
    <col min="12558" max="12558" width="11.140625" style="40" customWidth="1"/>
    <col min="12559" max="12560" width="11.28515625" style="40" customWidth="1"/>
    <col min="12561" max="12561" width="13.42578125" style="40" customWidth="1"/>
    <col min="12562" max="12803" width="9.140625" style="40"/>
    <col min="12804" max="12804" width="69.85546875" style="40" customWidth="1"/>
    <col min="12805" max="12807" width="11.28515625" style="40" customWidth="1"/>
    <col min="12808" max="12808" width="11.140625" style="40" customWidth="1"/>
    <col min="12809" max="12813" width="11.28515625" style="40" customWidth="1"/>
    <col min="12814" max="12814" width="11.140625" style="40" customWidth="1"/>
    <col min="12815" max="12816" width="11.28515625" style="40" customWidth="1"/>
    <col min="12817" max="12817" width="13.42578125" style="40" customWidth="1"/>
    <col min="12818" max="13059" width="9.140625" style="40"/>
    <col min="13060" max="13060" width="69.85546875" style="40" customWidth="1"/>
    <col min="13061" max="13063" width="11.28515625" style="40" customWidth="1"/>
    <col min="13064" max="13064" width="11.140625" style="40" customWidth="1"/>
    <col min="13065" max="13069" width="11.28515625" style="40" customWidth="1"/>
    <col min="13070" max="13070" width="11.140625" style="40" customWidth="1"/>
    <col min="13071" max="13072" width="11.28515625" style="40" customWidth="1"/>
    <col min="13073" max="13073" width="13.42578125" style="40" customWidth="1"/>
    <col min="13074" max="13315" width="9.140625" style="40"/>
    <col min="13316" max="13316" width="69.85546875" style="40" customWidth="1"/>
    <col min="13317" max="13319" width="11.28515625" style="40" customWidth="1"/>
    <col min="13320" max="13320" width="11.140625" style="40" customWidth="1"/>
    <col min="13321" max="13325" width="11.28515625" style="40" customWidth="1"/>
    <col min="13326" max="13326" width="11.140625" style="40" customWidth="1"/>
    <col min="13327" max="13328" width="11.28515625" style="40" customWidth="1"/>
    <col min="13329" max="13329" width="13.42578125" style="40" customWidth="1"/>
    <col min="13330" max="13571" width="9.140625" style="40"/>
    <col min="13572" max="13572" width="69.85546875" style="40" customWidth="1"/>
    <col min="13573" max="13575" width="11.28515625" style="40" customWidth="1"/>
    <col min="13576" max="13576" width="11.140625" style="40" customWidth="1"/>
    <col min="13577" max="13581" width="11.28515625" style="40" customWidth="1"/>
    <col min="13582" max="13582" width="11.140625" style="40" customWidth="1"/>
    <col min="13583" max="13584" width="11.28515625" style="40" customWidth="1"/>
    <col min="13585" max="13585" width="13.42578125" style="40" customWidth="1"/>
    <col min="13586" max="13827" width="9.140625" style="40"/>
    <col min="13828" max="13828" width="69.85546875" style="40" customWidth="1"/>
    <col min="13829" max="13831" width="11.28515625" style="40" customWidth="1"/>
    <col min="13832" max="13832" width="11.140625" style="40" customWidth="1"/>
    <col min="13833" max="13837" width="11.28515625" style="40" customWidth="1"/>
    <col min="13838" max="13838" width="11.140625" style="40" customWidth="1"/>
    <col min="13839" max="13840" width="11.28515625" style="40" customWidth="1"/>
    <col min="13841" max="13841" width="13.42578125" style="40" customWidth="1"/>
    <col min="13842" max="14083" width="9.140625" style="40"/>
    <col min="14084" max="14084" width="69.85546875" style="40" customWidth="1"/>
    <col min="14085" max="14087" width="11.28515625" style="40" customWidth="1"/>
    <col min="14088" max="14088" width="11.140625" style="40" customWidth="1"/>
    <col min="14089" max="14093" width="11.28515625" style="40" customWidth="1"/>
    <col min="14094" max="14094" width="11.140625" style="40" customWidth="1"/>
    <col min="14095" max="14096" width="11.28515625" style="40" customWidth="1"/>
    <col min="14097" max="14097" width="13.42578125" style="40" customWidth="1"/>
    <col min="14098" max="14339" width="9.140625" style="40"/>
    <col min="14340" max="14340" width="69.85546875" style="40" customWidth="1"/>
    <col min="14341" max="14343" width="11.28515625" style="40" customWidth="1"/>
    <col min="14344" max="14344" width="11.140625" style="40" customWidth="1"/>
    <col min="14345" max="14349" width="11.28515625" style="40" customWidth="1"/>
    <col min="14350" max="14350" width="11.140625" style="40" customWidth="1"/>
    <col min="14351" max="14352" width="11.28515625" style="40" customWidth="1"/>
    <col min="14353" max="14353" width="13.42578125" style="40" customWidth="1"/>
    <col min="14354" max="14595" width="9.140625" style="40"/>
    <col min="14596" max="14596" width="69.85546875" style="40" customWidth="1"/>
    <col min="14597" max="14599" width="11.28515625" style="40" customWidth="1"/>
    <col min="14600" max="14600" width="11.140625" style="40" customWidth="1"/>
    <col min="14601" max="14605" width="11.28515625" style="40" customWidth="1"/>
    <col min="14606" max="14606" width="11.140625" style="40" customWidth="1"/>
    <col min="14607" max="14608" width="11.28515625" style="40" customWidth="1"/>
    <col min="14609" max="14609" width="13.42578125" style="40" customWidth="1"/>
    <col min="14610" max="14851" width="9.140625" style="40"/>
    <col min="14852" max="14852" width="69.85546875" style="40" customWidth="1"/>
    <col min="14853" max="14855" width="11.28515625" style="40" customWidth="1"/>
    <col min="14856" max="14856" width="11.140625" style="40" customWidth="1"/>
    <col min="14857" max="14861" width="11.28515625" style="40" customWidth="1"/>
    <col min="14862" max="14862" width="11.140625" style="40" customWidth="1"/>
    <col min="14863" max="14864" width="11.28515625" style="40" customWidth="1"/>
    <col min="14865" max="14865" width="13.42578125" style="40" customWidth="1"/>
    <col min="14866" max="15107" width="9.140625" style="40"/>
    <col min="15108" max="15108" width="69.85546875" style="40" customWidth="1"/>
    <col min="15109" max="15111" width="11.28515625" style="40" customWidth="1"/>
    <col min="15112" max="15112" width="11.140625" style="40" customWidth="1"/>
    <col min="15113" max="15117" width="11.28515625" style="40" customWidth="1"/>
    <col min="15118" max="15118" width="11.140625" style="40" customWidth="1"/>
    <col min="15119" max="15120" width="11.28515625" style="40" customWidth="1"/>
    <col min="15121" max="15121" width="13.42578125" style="40" customWidth="1"/>
    <col min="15122" max="15363" width="9.140625" style="40"/>
    <col min="15364" max="15364" width="69.85546875" style="40" customWidth="1"/>
    <col min="15365" max="15367" width="11.28515625" style="40" customWidth="1"/>
    <col min="15368" max="15368" width="11.140625" style="40" customWidth="1"/>
    <col min="15369" max="15373" width="11.28515625" style="40" customWidth="1"/>
    <col min="15374" max="15374" width="11.140625" style="40" customWidth="1"/>
    <col min="15375" max="15376" width="11.28515625" style="40" customWidth="1"/>
    <col min="15377" max="15377" width="13.42578125" style="40" customWidth="1"/>
    <col min="15378" max="15619" width="9.140625" style="40"/>
    <col min="15620" max="15620" width="69.85546875" style="40" customWidth="1"/>
    <col min="15621" max="15623" width="11.28515625" style="40" customWidth="1"/>
    <col min="15624" max="15624" width="11.140625" style="40" customWidth="1"/>
    <col min="15625" max="15629" width="11.28515625" style="40" customWidth="1"/>
    <col min="15630" max="15630" width="11.140625" style="40" customWidth="1"/>
    <col min="15631" max="15632" width="11.28515625" style="40" customWidth="1"/>
    <col min="15633" max="15633" width="13.42578125" style="40" customWidth="1"/>
    <col min="15634" max="15875" width="9.140625" style="40"/>
    <col min="15876" max="15876" width="69.85546875" style="40" customWidth="1"/>
    <col min="15877" max="15879" width="11.28515625" style="40" customWidth="1"/>
    <col min="15880" max="15880" width="11.140625" style="40" customWidth="1"/>
    <col min="15881" max="15885" width="11.28515625" style="40" customWidth="1"/>
    <col min="15886" max="15886" width="11.140625" style="40" customWidth="1"/>
    <col min="15887" max="15888" width="11.28515625" style="40" customWidth="1"/>
    <col min="15889" max="15889" width="13.42578125" style="40" customWidth="1"/>
    <col min="15890" max="16131" width="9.140625" style="40"/>
    <col min="16132" max="16132" width="69.85546875" style="40" customWidth="1"/>
    <col min="16133" max="16135" width="11.28515625" style="40" customWidth="1"/>
    <col min="16136" max="16136" width="11.140625" style="40" customWidth="1"/>
    <col min="16137" max="16141" width="11.28515625" style="40" customWidth="1"/>
    <col min="16142" max="16142" width="11.140625" style="40" customWidth="1"/>
    <col min="16143" max="16144" width="11.28515625" style="40" customWidth="1"/>
    <col min="16145" max="16145" width="13.42578125" style="40" customWidth="1"/>
    <col min="16146" max="16384" width="9.140625" style="40"/>
  </cols>
  <sheetData>
    <row r="1" spans="1:21" s="35" customFormat="1" ht="12.75" customHeight="1" x14ac:dyDescent="0.25">
      <c r="A1" s="160" t="s">
        <v>302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1" s="35" customFormat="1" ht="12.75" customHeight="1" x14ac:dyDescent="0.25">
      <c r="A2" s="60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U2" s="159"/>
    </row>
    <row r="3" spans="1:21" s="35" customFormat="1" ht="12.75" customHeight="1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  <c r="P3" s="118"/>
      <c r="Q3" s="115"/>
      <c r="R3" s="115"/>
      <c r="S3" s="115"/>
      <c r="T3" s="116"/>
      <c r="U3" s="182" t="s">
        <v>1</v>
      </c>
    </row>
    <row r="4" spans="1:21" s="35" customFormat="1" ht="12.75" customHeight="1" x14ac:dyDescent="0.25">
      <c r="A4" s="139" t="s">
        <v>2</v>
      </c>
      <c r="B4" s="141" t="s">
        <v>3</v>
      </c>
      <c r="C4" s="142"/>
      <c r="D4" s="142"/>
      <c r="E4" s="143"/>
      <c r="F4" s="167"/>
      <c r="G4" s="141" t="s">
        <v>4</v>
      </c>
      <c r="H4" s="142"/>
      <c r="I4" s="142"/>
      <c r="J4" s="142"/>
      <c r="K4" s="167"/>
      <c r="L4" s="164" t="s">
        <v>5</v>
      </c>
      <c r="M4" s="142"/>
      <c r="N4" s="142"/>
      <c r="O4" s="143"/>
      <c r="P4" s="167"/>
      <c r="Q4" s="141" t="s">
        <v>342</v>
      </c>
      <c r="R4" s="142"/>
      <c r="S4" s="142"/>
      <c r="T4" s="143"/>
      <c r="U4" s="167"/>
    </row>
    <row r="5" spans="1:21" s="35" customFormat="1" ht="12.75" customHeight="1" x14ac:dyDescent="0.25">
      <c r="A5" s="140"/>
      <c r="B5" s="137" t="s">
        <v>31</v>
      </c>
      <c r="C5" s="138"/>
      <c r="D5" s="135" t="s">
        <v>32</v>
      </c>
      <c r="E5" s="136"/>
      <c r="F5" s="168"/>
      <c r="G5" s="137" t="s">
        <v>31</v>
      </c>
      <c r="H5" s="138"/>
      <c r="I5" s="135" t="s">
        <v>32</v>
      </c>
      <c r="J5" s="162"/>
      <c r="K5" s="168"/>
      <c r="L5" s="165" t="s">
        <v>31</v>
      </c>
      <c r="M5" s="138"/>
      <c r="N5" s="135" t="s">
        <v>32</v>
      </c>
      <c r="O5" s="136"/>
      <c r="P5" s="168"/>
      <c r="Q5" s="137" t="s">
        <v>31</v>
      </c>
      <c r="R5" s="138"/>
      <c r="S5" s="135" t="s">
        <v>32</v>
      </c>
      <c r="T5" s="136"/>
      <c r="U5" s="168"/>
    </row>
    <row r="6" spans="1:21" s="35" customFormat="1" ht="12.75" customHeight="1" x14ac:dyDescent="0.25">
      <c r="A6" s="36" t="s">
        <v>6</v>
      </c>
      <c r="B6" s="137" t="s">
        <v>33</v>
      </c>
      <c r="C6" s="138"/>
      <c r="D6" s="135" t="s">
        <v>7</v>
      </c>
      <c r="E6" s="136"/>
      <c r="F6" s="168"/>
      <c r="G6" s="137" t="s">
        <v>33</v>
      </c>
      <c r="H6" s="138"/>
      <c r="I6" s="135" t="s">
        <v>7</v>
      </c>
      <c r="J6" s="162"/>
      <c r="K6" s="168"/>
      <c r="L6" s="165" t="s">
        <v>33</v>
      </c>
      <c r="M6" s="138"/>
      <c r="N6" s="135" t="s">
        <v>7</v>
      </c>
      <c r="O6" s="136"/>
      <c r="P6" s="168"/>
      <c r="Q6" s="137" t="s">
        <v>33</v>
      </c>
      <c r="R6" s="138"/>
      <c r="S6" s="135" t="s">
        <v>7</v>
      </c>
      <c r="T6" s="136"/>
      <c r="U6" s="168"/>
    </row>
    <row r="7" spans="1:21" s="35" customFormat="1" ht="12.75" customHeight="1" x14ac:dyDescent="0.25">
      <c r="A7" s="36" t="s">
        <v>34</v>
      </c>
      <c r="B7" s="37">
        <v>2019</v>
      </c>
      <c r="C7" s="38">
        <v>2020</v>
      </c>
      <c r="D7" s="38" t="s">
        <v>8</v>
      </c>
      <c r="E7" s="39" t="s">
        <v>9</v>
      </c>
      <c r="F7" s="169"/>
      <c r="G7" s="37">
        <v>2019</v>
      </c>
      <c r="H7" s="38">
        <v>2020</v>
      </c>
      <c r="I7" s="38" t="s">
        <v>8</v>
      </c>
      <c r="J7" s="163" t="s">
        <v>9</v>
      </c>
      <c r="K7" s="169"/>
      <c r="L7" s="166">
        <v>2019</v>
      </c>
      <c r="M7" s="38">
        <v>2020</v>
      </c>
      <c r="N7" s="38" t="s">
        <v>8</v>
      </c>
      <c r="O7" s="39" t="s">
        <v>9</v>
      </c>
      <c r="P7" s="169"/>
      <c r="Q7" s="37">
        <v>2019</v>
      </c>
      <c r="R7" s="38">
        <v>2020</v>
      </c>
      <c r="S7" s="38" t="s">
        <v>8</v>
      </c>
      <c r="T7" s="39" t="s">
        <v>9</v>
      </c>
      <c r="U7" s="169"/>
    </row>
    <row r="8" spans="1:21" ht="12.75" customHeight="1" x14ac:dyDescent="0.2">
      <c r="A8" s="60" t="s">
        <v>307</v>
      </c>
      <c r="B8" s="62"/>
      <c r="C8" s="63"/>
      <c r="D8" s="63"/>
      <c r="E8" s="64"/>
      <c r="F8" s="170"/>
      <c r="G8" s="62"/>
      <c r="H8" s="63"/>
      <c r="I8" s="63"/>
      <c r="J8" s="63"/>
      <c r="K8" s="170"/>
      <c r="L8" s="63"/>
      <c r="M8" s="63"/>
      <c r="N8" s="63"/>
      <c r="O8" s="64"/>
      <c r="P8" s="170"/>
      <c r="Q8" s="62"/>
      <c r="R8" s="63"/>
      <c r="S8" s="63"/>
      <c r="T8" s="64"/>
      <c r="U8" s="170"/>
    </row>
    <row r="9" spans="1:21" ht="12.75" customHeight="1" x14ac:dyDescent="0.2">
      <c r="A9" s="60" t="s">
        <v>87</v>
      </c>
      <c r="B9" s="62"/>
      <c r="C9" s="63"/>
      <c r="D9" s="63"/>
      <c r="E9" s="64"/>
      <c r="F9" s="170"/>
      <c r="G9" s="62"/>
      <c r="H9" s="63"/>
      <c r="I9" s="63"/>
      <c r="J9" s="63"/>
      <c r="K9" s="170"/>
      <c r="L9" s="63"/>
      <c r="M9" s="63"/>
      <c r="N9" s="63"/>
      <c r="O9" s="64"/>
      <c r="P9" s="170"/>
      <c r="Q9" s="62"/>
      <c r="R9" s="63"/>
      <c r="S9" s="63"/>
      <c r="T9" s="64"/>
      <c r="U9" s="170"/>
    </row>
    <row r="10" spans="1:21" ht="12.75" customHeight="1" x14ac:dyDescent="0.2">
      <c r="A10" s="60" t="s">
        <v>88</v>
      </c>
      <c r="B10" s="62"/>
      <c r="C10" s="63"/>
      <c r="D10" s="63"/>
      <c r="E10" s="64"/>
      <c r="F10" s="170"/>
      <c r="G10" s="62"/>
      <c r="H10" s="63"/>
      <c r="I10" s="63"/>
      <c r="J10" s="63"/>
      <c r="K10" s="170"/>
      <c r="L10" s="63"/>
      <c r="M10" s="63"/>
      <c r="N10" s="63"/>
      <c r="O10" s="64"/>
      <c r="P10" s="170"/>
      <c r="Q10" s="62"/>
      <c r="R10" s="63"/>
      <c r="S10" s="63"/>
      <c r="T10" s="64"/>
      <c r="U10" s="170"/>
    </row>
    <row r="11" spans="1:21" ht="12.75" customHeight="1" x14ac:dyDescent="0.2">
      <c r="A11" s="60" t="s">
        <v>89</v>
      </c>
      <c r="B11" s="62"/>
      <c r="C11" s="63"/>
      <c r="D11" s="63"/>
      <c r="E11" s="64"/>
      <c r="F11" s="170"/>
      <c r="G11" s="62"/>
      <c r="H11" s="63"/>
      <c r="I11" s="63"/>
      <c r="J11" s="63"/>
      <c r="K11" s="170"/>
      <c r="L11" s="63"/>
      <c r="M11" s="63"/>
      <c r="N11" s="63"/>
      <c r="O11" s="64"/>
      <c r="P11" s="170"/>
      <c r="Q11" s="62"/>
      <c r="R11" s="63"/>
      <c r="S11" s="63"/>
      <c r="T11" s="64"/>
      <c r="U11" s="170"/>
    </row>
    <row r="12" spans="1:21" ht="12.75" customHeight="1" x14ac:dyDescent="0.2">
      <c r="A12" s="61" t="s">
        <v>90</v>
      </c>
      <c r="B12" s="65">
        <v>8</v>
      </c>
      <c r="C12" s="66">
        <v>0</v>
      </c>
      <c r="D12" s="66">
        <v>8</v>
      </c>
      <c r="E12" s="67">
        <v>5</v>
      </c>
      <c r="F12" s="171">
        <f t="shared" ref="F12:F75" si="0">(E12-D12)/D12*100</f>
        <v>-37.5</v>
      </c>
      <c r="G12" s="65">
        <v>5</v>
      </c>
      <c r="H12" s="66">
        <v>0</v>
      </c>
      <c r="I12" s="66">
        <v>30</v>
      </c>
      <c r="J12" s="66">
        <v>1</v>
      </c>
      <c r="K12" s="171">
        <f t="shared" ref="K12:K75" si="1">(J12-I12)/I12*100</f>
        <v>-96.666666666666671</v>
      </c>
      <c r="L12" s="66">
        <v>8</v>
      </c>
      <c r="M12" s="66">
        <v>0</v>
      </c>
      <c r="N12" s="66">
        <v>78</v>
      </c>
      <c r="O12" s="66">
        <v>16</v>
      </c>
      <c r="P12" s="171">
        <f t="shared" ref="P12:P75" si="2">(O12-N12)/N12*100</f>
        <v>-79.487179487179489</v>
      </c>
      <c r="Q12" s="65">
        <f>G12+L12</f>
        <v>13</v>
      </c>
      <c r="R12" s="66">
        <f>H12+M12</f>
        <v>0</v>
      </c>
      <c r="S12" s="66">
        <f>I12+N12</f>
        <v>108</v>
      </c>
      <c r="T12" s="66">
        <f>J12+O12</f>
        <v>17</v>
      </c>
      <c r="U12" s="171">
        <f t="shared" ref="U12:U75" si="3">(T12-S12)/S12*100</f>
        <v>-84.259259259259252</v>
      </c>
    </row>
    <row r="13" spans="1:21" ht="12.75" customHeight="1" x14ac:dyDescent="0.2">
      <c r="A13" s="61" t="s">
        <v>324</v>
      </c>
      <c r="B13" s="65">
        <v>25613</v>
      </c>
      <c r="C13" s="66">
        <v>27772</v>
      </c>
      <c r="D13" s="66">
        <v>186006</v>
      </c>
      <c r="E13" s="67">
        <v>167674</v>
      </c>
      <c r="F13" s="172">
        <f t="shared" si="0"/>
        <v>-9.8555960560412039</v>
      </c>
      <c r="G13" s="65">
        <v>23883</v>
      </c>
      <c r="H13" s="66">
        <v>24927</v>
      </c>
      <c r="I13" s="66">
        <v>178404</v>
      </c>
      <c r="J13" s="66">
        <v>152394</v>
      </c>
      <c r="K13" s="172">
        <f t="shared" si="1"/>
        <v>-14.579269523104863</v>
      </c>
      <c r="L13" s="66">
        <v>1621</v>
      </c>
      <c r="M13" s="66">
        <v>2146</v>
      </c>
      <c r="N13" s="66">
        <v>10188</v>
      </c>
      <c r="O13" s="67">
        <v>20321</v>
      </c>
      <c r="P13" s="172">
        <f t="shared" si="2"/>
        <v>99.460149195131535</v>
      </c>
      <c r="Q13" s="65">
        <f t="shared" ref="Q13:Q76" si="4">G13+L13</f>
        <v>25504</v>
      </c>
      <c r="R13" s="66">
        <f t="shared" ref="R13:R76" si="5">H13+M13</f>
        <v>27073</v>
      </c>
      <c r="S13" s="66">
        <f t="shared" ref="S13:S76" si="6">I13+N13</f>
        <v>188592</v>
      </c>
      <c r="T13" s="67">
        <f t="shared" ref="T13:T76" si="7">J13+O13</f>
        <v>172715</v>
      </c>
      <c r="U13" s="172">
        <f t="shared" si="3"/>
        <v>-8.4187028081785016</v>
      </c>
    </row>
    <row r="14" spans="1:21" ht="12.75" customHeight="1" x14ac:dyDescent="0.2">
      <c r="A14" s="61" t="s">
        <v>91</v>
      </c>
      <c r="B14" s="65">
        <v>5820</v>
      </c>
      <c r="C14" s="66">
        <v>5369</v>
      </c>
      <c r="D14" s="66">
        <v>48065</v>
      </c>
      <c r="E14" s="67">
        <v>26123</v>
      </c>
      <c r="F14" s="172">
        <f t="shared" si="0"/>
        <v>-45.650681368979505</v>
      </c>
      <c r="G14" s="65">
        <v>5539</v>
      </c>
      <c r="H14" s="66">
        <v>4335</v>
      </c>
      <c r="I14" s="66">
        <v>37823</v>
      </c>
      <c r="J14" s="66">
        <v>28984</v>
      </c>
      <c r="K14" s="172">
        <f t="shared" si="1"/>
        <v>-23.369378420537767</v>
      </c>
      <c r="L14" s="66">
        <v>1871</v>
      </c>
      <c r="M14" s="66">
        <v>736</v>
      </c>
      <c r="N14" s="66">
        <v>11343</v>
      </c>
      <c r="O14" s="67">
        <v>2353</v>
      </c>
      <c r="P14" s="172">
        <f t="shared" si="2"/>
        <v>-79.25592876664021</v>
      </c>
      <c r="Q14" s="65">
        <f t="shared" si="4"/>
        <v>7410</v>
      </c>
      <c r="R14" s="66">
        <f t="shared" si="5"/>
        <v>5071</v>
      </c>
      <c r="S14" s="66">
        <f t="shared" si="6"/>
        <v>49166</v>
      </c>
      <c r="T14" s="67">
        <f t="shared" si="7"/>
        <v>31337</v>
      </c>
      <c r="U14" s="172">
        <f t="shared" si="3"/>
        <v>-36.262864581214657</v>
      </c>
    </row>
    <row r="15" spans="1:21" ht="12.75" customHeight="1" x14ac:dyDescent="0.2">
      <c r="A15" s="60" t="s">
        <v>29</v>
      </c>
      <c r="B15" s="68">
        <v>31441</v>
      </c>
      <c r="C15" s="69">
        <v>33141</v>
      </c>
      <c r="D15" s="69">
        <v>234079</v>
      </c>
      <c r="E15" s="70">
        <v>193802</v>
      </c>
      <c r="F15" s="173">
        <f t="shared" si="0"/>
        <v>-17.20658410194849</v>
      </c>
      <c r="G15" s="68">
        <v>29427</v>
      </c>
      <c r="H15" s="69">
        <v>29262</v>
      </c>
      <c r="I15" s="69">
        <v>216257</v>
      </c>
      <c r="J15" s="69">
        <v>181379</v>
      </c>
      <c r="K15" s="173">
        <f t="shared" si="1"/>
        <v>-16.128032849803706</v>
      </c>
      <c r="L15" s="69">
        <v>3500</v>
      </c>
      <c r="M15" s="69">
        <v>2882</v>
      </c>
      <c r="N15" s="69">
        <v>21609</v>
      </c>
      <c r="O15" s="70">
        <v>22690</v>
      </c>
      <c r="P15" s="173">
        <f t="shared" si="2"/>
        <v>5.0025452357813878</v>
      </c>
      <c r="Q15" s="68">
        <f t="shared" si="4"/>
        <v>32927</v>
      </c>
      <c r="R15" s="69">
        <f t="shared" si="5"/>
        <v>32144</v>
      </c>
      <c r="S15" s="69">
        <f t="shared" si="6"/>
        <v>237866</v>
      </c>
      <c r="T15" s="70">
        <f t="shared" si="7"/>
        <v>204069</v>
      </c>
      <c r="U15" s="173">
        <f t="shared" si="3"/>
        <v>-14.20841986664761</v>
      </c>
    </row>
    <row r="16" spans="1:21" ht="12.75" customHeight="1" x14ac:dyDescent="0.2">
      <c r="A16" s="60" t="s">
        <v>92</v>
      </c>
      <c r="B16" s="62"/>
      <c r="C16" s="63"/>
      <c r="D16" s="63"/>
      <c r="E16" s="64"/>
      <c r="F16" s="170"/>
      <c r="G16" s="62"/>
      <c r="H16" s="63"/>
      <c r="I16" s="63"/>
      <c r="J16" s="63"/>
      <c r="K16" s="170"/>
      <c r="L16" s="63"/>
      <c r="M16" s="63"/>
      <c r="N16" s="63"/>
      <c r="O16" s="64"/>
      <c r="P16" s="170"/>
      <c r="Q16" s="62"/>
      <c r="R16" s="63"/>
      <c r="S16" s="63"/>
      <c r="T16" s="64"/>
      <c r="U16" s="170"/>
    </row>
    <row r="17" spans="1:21" ht="12.75" customHeight="1" x14ac:dyDescent="0.2">
      <c r="A17" s="60" t="s">
        <v>89</v>
      </c>
      <c r="B17" s="62"/>
      <c r="C17" s="63"/>
      <c r="D17" s="63"/>
      <c r="E17" s="64"/>
      <c r="F17" s="170"/>
      <c r="G17" s="62"/>
      <c r="H17" s="63"/>
      <c r="I17" s="63"/>
      <c r="J17" s="63"/>
      <c r="K17" s="170"/>
      <c r="L17" s="63"/>
      <c r="M17" s="63"/>
      <c r="N17" s="63"/>
      <c r="O17" s="64"/>
      <c r="P17" s="170"/>
      <c r="Q17" s="62"/>
      <c r="R17" s="63"/>
      <c r="S17" s="63"/>
      <c r="T17" s="64"/>
      <c r="U17" s="170"/>
    </row>
    <row r="18" spans="1:21" ht="12.75" customHeight="1" x14ac:dyDescent="0.2">
      <c r="A18" s="61" t="s">
        <v>93</v>
      </c>
      <c r="B18" s="65">
        <v>0</v>
      </c>
      <c r="C18" s="66">
        <v>0</v>
      </c>
      <c r="D18" s="66">
        <v>0</v>
      </c>
      <c r="E18" s="67">
        <v>0</v>
      </c>
      <c r="F18" s="172" t="s">
        <v>300</v>
      </c>
      <c r="G18" s="65">
        <v>0</v>
      </c>
      <c r="H18" s="66">
        <v>0</v>
      </c>
      <c r="I18" s="66">
        <v>45</v>
      </c>
      <c r="J18" s="66">
        <v>0</v>
      </c>
      <c r="K18" s="172">
        <f t="shared" si="1"/>
        <v>-100</v>
      </c>
      <c r="L18" s="66">
        <v>0</v>
      </c>
      <c r="M18" s="66">
        <v>0</v>
      </c>
      <c r="N18" s="66">
        <v>0</v>
      </c>
      <c r="O18" s="67">
        <v>0</v>
      </c>
      <c r="P18" s="172" t="s">
        <v>300</v>
      </c>
      <c r="Q18" s="65">
        <f t="shared" si="4"/>
        <v>0</v>
      </c>
      <c r="R18" s="66">
        <f t="shared" si="5"/>
        <v>0</v>
      </c>
      <c r="S18" s="66">
        <f t="shared" si="6"/>
        <v>45</v>
      </c>
      <c r="T18" s="67">
        <f t="shared" si="7"/>
        <v>0</v>
      </c>
      <c r="U18" s="172">
        <f t="shared" si="3"/>
        <v>-100</v>
      </c>
    </row>
    <row r="19" spans="1:21" ht="12.75" customHeight="1" x14ac:dyDescent="0.2">
      <c r="A19" s="61" t="s">
        <v>94</v>
      </c>
      <c r="B19" s="65">
        <v>2519</v>
      </c>
      <c r="C19" s="66">
        <v>431</v>
      </c>
      <c r="D19" s="66">
        <v>52953</v>
      </c>
      <c r="E19" s="67">
        <v>10566</v>
      </c>
      <c r="F19" s="172">
        <f t="shared" si="0"/>
        <v>-80.046456291428242</v>
      </c>
      <c r="G19" s="65">
        <v>1035</v>
      </c>
      <c r="H19" s="66">
        <v>281</v>
      </c>
      <c r="I19" s="66">
        <v>17502</v>
      </c>
      <c r="J19" s="66">
        <v>8580</v>
      </c>
      <c r="K19" s="172">
        <f t="shared" si="1"/>
        <v>-50.977031196434694</v>
      </c>
      <c r="L19" s="66">
        <v>2538</v>
      </c>
      <c r="M19" s="66">
        <v>6</v>
      </c>
      <c r="N19" s="66">
        <v>40580</v>
      </c>
      <c r="O19" s="67">
        <v>4742</v>
      </c>
      <c r="P19" s="172">
        <f t="shared" si="2"/>
        <v>-88.314440611138494</v>
      </c>
      <c r="Q19" s="65">
        <f t="shared" si="4"/>
        <v>3573</v>
      </c>
      <c r="R19" s="66">
        <f t="shared" si="5"/>
        <v>287</v>
      </c>
      <c r="S19" s="66">
        <f t="shared" si="6"/>
        <v>58082</v>
      </c>
      <c r="T19" s="67">
        <f t="shared" si="7"/>
        <v>13322</v>
      </c>
      <c r="U19" s="172">
        <f t="shared" si="3"/>
        <v>-77.063462001997181</v>
      </c>
    </row>
    <row r="20" spans="1:21" ht="12.75" customHeight="1" x14ac:dyDescent="0.2">
      <c r="A20" s="61" t="s">
        <v>95</v>
      </c>
      <c r="B20" s="65">
        <v>5001</v>
      </c>
      <c r="C20" s="66">
        <v>2043</v>
      </c>
      <c r="D20" s="66">
        <v>55494</v>
      </c>
      <c r="E20" s="67">
        <v>27873</v>
      </c>
      <c r="F20" s="172">
        <f t="shared" si="0"/>
        <v>-49.772948426856956</v>
      </c>
      <c r="G20" s="65">
        <v>0</v>
      </c>
      <c r="H20" s="66">
        <v>0</v>
      </c>
      <c r="I20" s="66">
        <v>0</v>
      </c>
      <c r="J20" s="66">
        <v>0</v>
      </c>
      <c r="K20" s="172" t="s">
        <v>300</v>
      </c>
      <c r="L20" s="66">
        <v>4219</v>
      </c>
      <c r="M20" s="66">
        <v>2805</v>
      </c>
      <c r="N20" s="66">
        <v>54863</v>
      </c>
      <c r="O20" s="67">
        <v>28619</v>
      </c>
      <c r="P20" s="172">
        <f t="shared" si="2"/>
        <v>-47.835517561926984</v>
      </c>
      <c r="Q20" s="65">
        <f t="shared" si="4"/>
        <v>4219</v>
      </c>
      <c r="R20" s="66">
        <f t="shared" si="5"/>
        <v>2805</v>
      </c>
      <c r="S20" s="66">
        <f t="shared" si="6"/>
        <v>54863</v>
      </c>
      <c r="T20" s="67">
        <f t="shared" si="7"/>
        <v>28619</v>
      </c>
      <c r="U20" s="172">
        <f t="shared" si="3"/>
        <v>-47.835517561926984</v>
      </c>
    </row>
    <row r="21" spans="1:21" ht="12.75" customHeight="1" x14ac:dyDescent="0.2">
      <c r="A21" s="61" t="s">
        <v>96</v>
      </c>
      <c r="B21" s="65">
        <v>6270</v>
      </c>
      <c r="C21" s="66">
        <v>5571</v>
      </c>
      <c r="D21" s="66">
        <v>48088</v>
      </c>
      <c r="E21" s="67">
        <v>29511</v>
      </c>
      <c r="F21" s="172">
        <f t="shared" si="0"/>
        <v>-38.631259357843952</v>
      </c>
      <c r="G21" s="65">
        <v>5712</v>
      </c>
      <c r="H21" s="66">
        <v>4987</v>
      </c>
      <c r="I21" s="66">
        <v>51496</v>
      </c>
      <c r="J21" s="66">
        <v>28974</v>
      </c>
      <c r="K21" s="172">
        <f t="shared" si="1"/>
        <v>-43.735435762000932</v>
      </c>
      <c r="L21" s="66">
        <v>148</v>
      </c>
      <c r="M21" s="66">
        <v>2</v>
      </c>
      <c r="N21" s="66">
        <v>2142</v>
      </c>
      <c r="O21" s="67">
        <v>141</v>
      </c>
      <c r="P21" s="172">
        <f t="shared" si="2"/>
        <v>-93.417366946778714</v>
      </c>
      <c r="Q21" s="65">
        <f t="shared" si="4"/>
        <v>5860</v>
      </c>
      <c r="R21" s="66">
        <f t="shared" si="5"/>
        <v>4989</v>
      </c>
      <c r="S21" s="66">
        <f t="shared" si="6"/>
        <v>53638</v>
      </c>
      <c r="T21" s="67">
        <f t="shared" si="7"/>
        <v>29115</v>
      </c>
      <c r="U21" s="172">
        <f t="shared" si="3"/>
        <v>-45.719452626869014</v>
      </c>
    </row>
    <row r="22" spans="1:21" ht="12.75" customHeight="1" x14ac:dyDescent="0.2">
      <c r="A22" s="61" t="s">
        <v>97</v>
      </c>
      <c r="B22" s="65">
        <v>21767</v>
      </c>
      <c r="C22" s="66">
        <v>31666</v>
      </c>
      <c r="D22" s="66">
        <v>262285</v>
      </c>
      <c r="E22" s="67">
        <v>183174</v>
      </c>
      <c r="F22" s="172">
        <f t="shared" si="0"/>
        <v>-30.162228110643003</v>
      </c>
      <c r="G22" s="65">
        <v>20297</v>
      </c>
      <c r="H22" s="66">
        <v>23340</v>
      </c>
      <c r="I22" s="66">
        <v>218803</v>
      </c>
      <c r="J22" s="66">
        <v>160274</v>
      </c>
      <c r="K22" s="172">
        <f t="shared" si="1"/>
        <v>-26.749633231719855</v>
      </c>
      <c r="L22" s="66">
        <v>2975</v>
      </c>
      <c r="M22" s="66">
        <v>5923</v>
      </c>
      <c r="N22" s="66">
        <v>59690</v>
      </c>
      <c r="O22" s="67">
        <v>28862</v>
      </c>
      <c r="P22" s="172">
        <f t="shared" si="2"/>
        <v>-51.646842017088289</v>
      </c>
      <c r="Q22" s="65">
        <f t="shared" si="4"/>
        <v>23272</v>
      </c>
      <c r="R22" s="66">
        <f t="shared" si="5"/>
        <v>29263</v>
      </c>
      <c r="S22" s="66">
        <f t="shared" si="6"/>
        <v>278493</v>
      </c>
      <c r="T22" s="67">
        <f t="shared" si="7"/>
        <v>189136</v>
      </c>
      <c r="U22" s="172">
        <f t="shared" si="3"/>
        <v>-32.085905211262045</v>
      </c>
    </row>
    <row r="23" spans="1:21" ht="12.75" customHeight="1" x14ac:dyDescent="0.2">
      <c r="A23" s="61" t="s">
        <v>98</v>
      </c>
      <c r="B23" s="65">
        <v>0</v>
      </c>
      <c r="C23" s="66">
        <v>0</v>
      </c>
      <c r="D23" s="66">
        <v>0</v>
      </c>
      <c r="E23" s="67">
        <v>0</v>
      </c>
      <c r="F23" s="172" t="s">
        <v>300</v>
      </c>
      <c r="G23" s="65">
        <v>0</v>
      </c>
      <c r="H23" s="66">
        <v>0</v>
      </c>
      <c r="I23" s="66">
        <v>-1</v>
      </c>
      <c r="J23" s="66">
        <v>0</v>
      </c>
      <c r="K23" s="172">
        <f t="shared" si="1"/>
        <v>-100</v>
      </c>
      <c r="L23" s="66">
        <v>0</v>
      </c>
      <c r="M23" s="66">
        <v>0</v>
      </c>
      <c r="N23" s="66">
        <v>0</v>
      </c>
      <c r="O23" s="67">
        <v>0</v>
      </c>
      <c r="P23" s="172" t="s">
        <v>300</v>
      </c>
      <c r="Q23" s="65">
        <f t="shared" si="4"/>
        <v>0</v>
      </c>
      <c r="R23" s="66">
        <f t="shared" si="5"/>
        <v>0</v>
      </c>
      <c r="S23" s="66">
        <f t="shared" si="6"/>
        <v>-1</v>
      </c>
      <c r="T23" s="67">
        <f t="shared" si="7"/>
        <v>0</v>
      </c>
      <c r="U23" s="172">
        <f t="shared" si="3"/>
        <v>-100</v>
      </c>
    </row>
    <row r="24" spans="1:21" ht="12.75" customHeight="1" x14ac:dyDescent="0.2">
      <c r="A24" s="47" t="s">
        <v>329</v>
      </c>
      <c r="B24" s="65">
        <v>62448</v>
      </c>
      <c r="C24" s="66">
        <v>85103</v>
      </c>
      <c r="D24" s="66">
        <v>660569</v>
      </c>
      <c r="E24" s="67">
        <v>514741</v>
      </c>
      <c r="F24" s="172">
        <f t="shared" si="0"/>
        <v>-22.076119224486767</v>
      </c>
      <c r="G24" s="65">
        <v>65673</v>
      </c>
      <c r="H24" s="66">
        <v>77641</v>
      </c>
      <c r="I24" s="66">
        <v>592923</v>
      </c>
      <c r="J24" s="66">
        <v>479994</v>
      </c>
      <c r="K24" s="172">
        <f t="shared" si="1"/>
        <v>-19.046149331363431</v>
      </c>
      <c r="L24" s="66">
        <v>5069</v>
      </c>
      <c r="M24" s="66">
        <v>6677</v>
      </c>
      <c r="N24" s="66">
        <v>58119</v>
      </c>
      <c r="O24" s="67">
        <v>35133</v>
      </c>
      <c r="P24" s="172">
        <f t="shared" si="2"/>
        <v>-39.549889020802148</v>
      </c>
      <c r="Q24" s="65">
        <f t="shared" si="4"/>
        <v>70742</v>
      </c>
      <c r="R24" s="66">
        <f t="shared" si="5"/>
        <v>84318</v>
      </c>
      <c r="S24" s="66">
        <f t="shared" si="6"/>
        <v>651042</v>
      </c>
      <c r="T24" s="67">
        <f t="shared" si="7"/>
        <v>515127</v>
      </c>
      <c r="U24" s="172">
        <f t="shared" si="3"/>
        <v>-20.876533311214946</v>
      </c>
    </row>
    <row r="25" spans="1:21" ht="12.75" customHeight="1" x14ac:dyDescent="0.2">
      <c r="A25" s="61" t="s">
        <v>99</v>
      </c>
      <c r="B25" s="65">
        <v>1199</v>
      </c>
      <c r="C25" s="66">
        <v>746</v>
      </c>
      <c r="D25" s="66">
        <v>19572</v>
      </c>
      <c r="E25" s="67">
        <v>6507</v>
      </c>
      <c r="F25" s="172">
        <f t="shared" si="0"/>
        <v>-66.753525444512576</v>
      </c>
      <c r="G25" s="65">
        <v>1550</v>
      </c>
      <c r="H25" s="66">
        <v>502</v>
      </c>
      <c r="I25" s="66">
        <v>10107</v>
      </c>
      <c r="J25" s="66">
        <v>4851</v>
      </c>
      <c r="K25" s="172">
        <f t="shared" si="1"/>
        <v>-52.003561887800529</v>
      </c>
      <c r="L25" s="66">
        <v>1478</v>
      </c>
      <c r="M25" s="66">
        <v>57</v>
      </c>
      <c r="N25" s="66">
        <v>10054</v>
      </c>
      <c r="O25" s="67">
        <v>2026</v>
      </c>
      <c r="P25" s="172">
        <f t="shared" si="2"/>
        <v>-79.848816391485983</v>
      </c>
      <c r="Q25" s="65">
        <f t="shared" si="4"/>
        <v>3028</v>
      </c>
      <c r="R25" s="66">
        <f t="shared" si="5"/>
        <v>559</v>
      </c>
      <c r="S25" s="66">
        <f t="shared" si="6"/>
        <v>20161</v>
      </c>
      <c r="T25" s="67">
        <f t="shared" si="7"/>
        <v>6877</v>
      </c>
      <c r="U25" s="172">
        <f t="shared" si="3"/>
        <v>-65.889588810078862</v>
      </c>
    </row>
    <row r="26" spans="1:21" ht="12.75" customHeight="1" x14ac:dyDescent="0.2">
      <c r="A26" s="61" t="s">
        <v>315</v>
      </c>
      <c r="B26" s="65" t="s">
        <v>301</v>
      </c>
      <c r="C26" s="66" t="s">
        <v>301</v>
      </c>
      <c r="D26" s="66">
        <v>51943</v>
      </c>
      <c r="E26" s="67">
        <v>81250</v>
      </c>
      <c r="F26" s="172">
        <f t="shared" si="0"/>
        <v>56.421461987178255</v>
      </c>
      <c r="G26" s="65" t="s">
        <v>301</v>
      </c>
      <c r="H26" s="66" t="s">
        <v>301</v>
      </c>
      <c r="I26" s="66">
        <v>51928</v>
      </c>
      <c r="J26" s="66">
        <v>87170</v>
      </c>
      <c r="K26" s="172">
        <f t="shared" si="1"/>
        <v>67.86704668001849</v>
      </c>
      <c r="L26" s="66" t="s">
        <v>301</v>
      </c>
      <c r="M26" s="66" t="s">
        <v>301</v>
      </c>
      <c r="N26" s="66">
        <v>339</v>
      </c>
      <c r="O26" s="67">
        <v>164</v>
      </c>
      <c r="P26" s="172">
        <f t="shared" si="2"/>
        <v>-51.622418879056042</v>
      </c>
      <c r="Q26" s="65" t="s">
        <v>301</v>
      </c>
      <c r="R26" s="66" t="s">
        <v>301</v>
      </c>
      <c r="S26" s="66">
        <f t="shared" si="6"/>
        <v>52267</v>
      </c>
      <c r="T26" s="67">
        <f t="shared" si="7"/>
        <v>87334</v>
      </c>
      <c r="U26" s="172">
        <f t="shared" si="3"/>
        <v>67.092046606845628</v>
      </c>
    </row>
    <row r="27" spans="1:21" ht="12.75" customHeight="1" x14ac:dyDescent="0.2">
      <c r="A27" s="61" t="s">
        <v>100</v>
      </c>
      <c r="B27" s="65">
        <v>540</v>
      </c>
      <c r="C27" s="66">
        <v>0</v>
      </c>
      <c r="D27" s="66">
        <v>9889</v>
      </c>
      <c r="E27" s="67">
        <v>0</v>
      </c>
      <c r="F27" s="172">
        <f t="shared" si="0"/>
        <v>-100</v>
      </c>
      <c r="G27" s="65">
        <v>1692</v>
      </c>
      <c r="H27" s="66">
        <v>2102</v>
      </c>
      <c r="I27" s="66">
        <v>23526</v>
      </c>
      <c r="J27" s="66">
        <v>14242</v>
      </c>
      <c r="K27" s="172">
        <f t="shared" si="1"/>
        <v>-39.462722094703736</v>
      </c>
      <c r="L27" s="66">
        <v>655</v>
      </c>
      <c r="M27" s="66">
        <v>0</v>
      </c>
      <c r="N27" s="66">
        <v>4769</v>
      </c>
      <c r="O27" s="67">
        <v>0</v>
      </c>
      <c r="P27" s="172">
        <f t="shared" si="2"/>
        <v>-100</v>
      </c>
      <c r="Q27" s="65">
        <f t="shared" si="4"/>
        <v>2347</v>
      </c>
      <c r="R27" s="66">
        <f t="shared" si="5"/>
        <v>2102</v>
      </c>
      <c r="S27" s="66">
        <f t="shared" si="6"/>
        <v>28295</v>
      </c>
      <c r="T27" s="67">
        <f t="shared" si="7"/>
        <v>14242</v>
      </c>
      <c r="U27" s="172">
        <f t="shared" si="3"/>
        <v>-49.666018731224597</v>
      </c>
    </row>
    <row r="28" spans="1:21" ht="12.75" customHeight="1" x14ac:dyDescent="0.2">
      <c r="A28" s="61" t="s">
        <v>101</v>
      </c>
      <c r="B28" s="65">
        <v>1340</v>
      </c>
      <c r="C28" s="66">
        <v>2300</v>
      </c>
      <c r="D28" s="66">
        <v>25547</v>
      </c>
      <c r="E28" s="67">
        <v>16416</v>
      </c>
      <c r="F28" s="172">
        <f t="shared" si="0"/>
        <v>-35.741965788546601</v>
      </c>
      <c r="G28" s="65">
        <v>2690</v>
      </c>
      <c r="H28" s="66">
        <v>1805</v>
      </c>
      <c r="I28" s="66">
        <v>18760</v>
      </c>
      <c r="J28" s="66">
        <v>10592</v>
      </c>
      <c r="K28" s="172">
        <f t="shared" si="1"/>
        <v>-43.539445628997868</v>
      </c>
      <c r="L28" s="66">
        <v>783</v>
      </c>
      <c r="M28" s="66">
        <v>72</v>
      </c>
      <c r="N28" s="66">
        <v>9111</v>
      </c>
      <c r="O28" s="67">
        <v>5445</v>
      </c>
      <c r="P28" s="172">
        <f t="shared" si="2"/>
        <v>-40.237076061903196</v>
      </c>
      <c r="Q28" s="65">
        <f t="shared" si="4"/>
        <v>3473</v>
      </c>
      <c r="R28" s="66">
        <f t="shared" si="5"/>
        <v>1877</v>
      </c>
      <c r="S28" s="66">
        <f t="shared" si="6"/>
        <v>27871</v>
      </c>
      <c r="T28" s="67">
        <f t="shared" si="7"/>
        <v>16037</v>
      </c>
      <c r="U28" s="172">
        <f t="shared" si="3"/>
        <v>-42.459904560295648</v>
      </c>
    </row>
    <row r="29" spans="1:21" ht="12.75" customHeight="1" x14ac:dyDescent="0.2">
      <c r="A29" s="60" t="s">
        <v>29</v>
      </c>
      <c r="B29" s="68">
        <f>SUM(B18:B28)</f>
        <v>101084</v>
      </c>
      <c r="C29" s="69">
        <f t="shared" ref="C29:O29" si="8">SUM(C18:C28)</f>
        <v>127860</v>
      </c>
      <c r="D29" s="69">
        <f t="shared" si="8"/>
        <v>1186340</v>
      </c>
      <c r="E29" s="70">
        <f t="shared" si="8"/>
        <v>870038</v>
      </c>
      <c r="F29" s="173">
        <f t="shared" si="0"/>
        <v>-26.662002461351719</v>
      </c>
      <c r="G29" s="68">
        <f t="shared" si="8"/>
        <v>98649</v>
      </c>
      <c r="H29" s="69">
        <f t="shared" si="8"/>
        <v>110658</v>
      </c>
      <c r="I29" s="69">
        <f t="shared" si="8"/>
        <v>985089</v>
      </c>
      <c r="J29" s="69">
        <f t="shared" si="8"/>
        <v>794677</v>
      </c>
      <c r="K29" s="173">
        <f t="shared" si="1"/>
        <v>-19.32942099647849</v>
      </c>
      <c r="L29" s="69">
        <f t="shared" si="8"/>
        <v>17865</v>
      </c>
      <c r="M29" s="69">
        <f t="shared" si="8"/>
        <v>15542</v>
      </c>
      <c r="N29" s="69">
        <f t="shared" si="8"/>
        <v>239667</v>
      </c>
      <c r="O29" s="70">
        <f t="shared" si="8"/>
        <v>105132</v>
      </c>
      <c r="P29" s="173">
        <f t="shared" si="2"/>
        <v>-56.134136113857977</v>
      </c>
      <c r="Q29" s="68">
        <f t="shared" si="4"/>
        <v>116514</v>
      </c>
      <c r="R29" s="69">
        <f t="shared" si="5"/>
        <v>126200</v>
      </c>
      <c r="S29" s="69">
        <f t="shared" si="6"/>
        <v>1224756</v>
      </c>
      <c r="T29" s="70">
        <f t="shared" si="7"/>
        <v>899809</v>
      </c>
      <c r="U29" s="173">
        <f t="shared" si="3"/>
        <v>-26.531570369934908</v>
      </c>
    </row>
    <row r="30" spans="1:21" ht="12.75" customHeight="1" x14ac:dyDescent="0.2">
      <c r="A30" s="60" t="s">
        <v>102</v>
      </c>
      <c r="B30" s="62"/>
      <c r="C30" s="63"/>
      <c r="D30" s="63"/>
      <c r="E30" s="64"/>
      <c r="F30" s="170"/>
      <c r="G30" s="62"/>
      <c r="H30" s="63"/>
      <c r="I30" s="63"/>
      <c r="J30" s="63"/>
      <c r="K30" s="170"/>
      <c r="L30" s="63"/>
      <c r="M30" s="63"/>
      <c r="N30" s="63"/>
      <c r="O30" s="64"/>
      <c r="P30" s="170"/>
      <c r="Q30" s="62"/>
      <c r="R30" s="63"/>
      <c r="S30" s="63"/>
      <c r="T30" s="64"/>
      <c r="U30" s="170"/>
    </row>
    <row r="31" spans="1:21" ht="12.75" customHeight="1" x14ac:dyDescent="0.2">
      <c r="A31" s="60" t="s">
        <v>89</v>
      </c>
      <c r="B31" s="62"/>
      <c r="C31" s="63"/>
      <c r="D31" s="63"/>
      <c r="E31" s="64"/>
      <c r="F31" s="170"/>
      <c r="G31" s="62"/>
      <c r="H31" s="63"/>
      <c r="I31" s="63"/>
      <c r="J31" s="63"/>
      <c r="K31" s="170"/>
      <c r="L31" s="63"/>
      <c r="M31" s="63"/>
      <c r="N31" s="63"/>
      <c r="O31" s="64"/>
      <c r="P31" s="170"/>
      <c r="Q31" s="62"/>
      <c r="R31" s="63"/>
      <c r="S31" s="63"/>
      <c r="T31" s="64"/>
      <c r="U31" s="170"/>
    </row>
    <row r="32" spans="1:21" ht="12.75" customHeight="1" x14ac:dyDescent="0.2">
      <c r="A32" s="61" t="s">
        <v>103</v>
      </c>
      <c r="B32" s="65">
        <v>13</v>
      </c>
      <c r="C32" s="66">
        <v>0</v>
      </c>
      <c r="D32" s="66">
        <v>454</v>
      </c>
      <c r="E32" s="67">
        <v>143</v>
      </c>
      <c r="F32" s="172">
        <f t="shared" si="0"/>
        <v>-68.502202643171799</v>
      </c>
      <c r="G32" s="65">
        <v>51</v>
      </c>
      <c r="H32" s="66">
        <v>0</v>
      </c>
      <c r="I32" s="66">
        <v>618</v>
      </c>
      <c r="J32" s="66">
        <v>9</v>
      </c>
      <c r="K32" s="172">
        <f t="shared" si="1"/>
        <v>-98.543689320388353</v>
      </c>
      <c r="L32" s="66">
        <v>0</v>
      </c>
      <c r="M32" s="66">
        <v>0</v>
      </c>
      <c r="N32" s="66">
        <v>0</v>
      </c>
      <c r="O32" s="67">
        <v>6</v>
      </c>
      <c r="P32" s="172" t="s">
        <v>300</v>
      </c>
      <c r="Q32" s="65">
        <f t="shared" si="4"/>
        <v>51</v>
      </c>
      <c r="R32" s="66">
        <f t="shared" si="5"/>
        <v>0</v>
      </c>
      <c r="S32" s="66">
        <f t="shared" si="6"/>
        <v>618</v>
      </c>
      <c r="T32" s="67">
        <f t="shared" si="7"/>
        <v>15</v>
      </c>
      <c r="U32" s="172">
        <f t="shared" si="3"/>
        <v>-97.572815533980588</v>
      </c>
    </row>
    <row r="33" spans="1:21" ht="12.75" customHeight="1" x14ac:dyDescent="0.2">
      <c r="A33" s="61" t="s">
        <v>104</v>
      </c>
      <c r="B33" s="65">
        <v>1000</v>
      </c>
      <c r="C33" s="66">
        <v>0</v>
      </c>
      <c r="D33" s="66">
        <v>15478</v>
      </c>
      <c r="E33" s="67">
        <v>0</v>
      </c>
      <c r="F33" s="172">
        <f t="shared" si="0"/>
        <v>-100</v>
      </c>
      <c r="G33" s="65">
        <v>700</v>
      </c>
      <c r="H33" s="66">
        <v>0</v>
      </c>
      <c r="I33" s="66">
        <v>12090</v>
      </c>
      <c r="J33" s="66">
        <v>0</v>
      </c>
      <c r="K33" s="172">
        <f t="shared" si="1"/>
        <v>-100</v>
      </c>
      <c r="L33" s="66">
        <v>572</v>
      </c>
      <c r="M33" s="66">
        <v>0</v>
      </c>
      <c r="N33" s="66">
        <v>3586</v>
      </c>
      <c r="O33" s="67">
        <v>0</v>
      </c>
      <c r="P33" s="172">
        <f t="shared" si="2"/>
        <v>-100</v>
      </c>
      <c r="Q33" s="65">
        <f t="shared" si="4"/>
        <v>1272</v>
      </c>
      <c r="R33" s="66">
        <f t="shared" si="5"/>
        <v>0</v>
      </c>
      <c r="S33" s="66">
        <f t="shared" si="6"/>
        <v>15676</v>
      </c>
      <c r="T33" s="67">
        <f t="shared" si="7"/>
        <v>0</v>
      </c>
      <c r="U33" s="172">
        <f t="shared" si="3"/>
        <v>-100</v>
      </c>
    </row>
    <row r="34" spans="1:21" ht="12.75" customHeight="1" x14ac:dyDescent="0.2">
      <c r="A34" s="60" t="s">
        <v>29</v>
      </c>
      <c r="B34" s="68">
        <v>1013</v>
      </c>
      <c r="C34" s="69">
        <v>0</v>
      </c>
      <c r="D34" s="69">
        <v>15932</v>
      </c>
      <c r="E34" s="70">
        <v>143</v>
      </c>
      <c r="F34" s="173">
        <f t="shared" si="0"/>
        <v>-99.102435350238522</v>
      </c>
      <c r="G34" s="68">
        <v>751</v>
      </c>
      <c r="H34" s="69">
        <v>0</v>
      </c>
      <c r="I34" s="69">
        <v>12708</v>
      </c>
      <c r="J34" s="69">
        <v>9</v>
      </c>
      <c r="K34" s="173">
        <f t="shared" si="1"/>
        <v>-99.929178470254953</v>
      </c>
      <c r="L34" s="69">
        <v>572</v>
      </c>
      <c r="M34" s="69">
        <v>0</v>
      </c>
      <c r="N34" s="69">
        <v>3586</v>
      </c>
      <c r="O34" s="70">
        <v>6</v>
      </c>
      <c r="P34" s="173">
        <f t="shared" si="2"/>
        <v>-99.832682654768547</v>
      </c>
      <c r="Q34" s="68">
        <f t="shared" si="4"/>
        <v>1323</v>
      </c>
      <c r="R34" s="69">
        <f t="shared" si="5"/>
        <v>0</v>
      </c>
      <c r="S34" s="69">
        <f t="shared" si="6"/>
        <v>16294</v>
      </c>
      <c r="T34" s="70">
        <f t="shared" si="7"/>
        <v>15</v>
      </c>
      <c r="U34" s="173">
        <f t="shared" si="3"/>
        <v>-99.907941573585362</v>
      </c>
    </row>
    <row r="35" spans="1:21" s="5" customFormat="1" ht="12.75" customHeight="1" x14ac:dyDescent="0.25">
      <c r="A35" s="41" t="s">
        <v>314</v>
      </c>
      <c r="B35" s="81"/>
      <c r="C35" s="82"/>
      <c r="D35" s="82"/>
      <c r="E35" s="83"/>
      <c r="F35" s="174"/>
      <c r="G35" s="81"/>
      <c r="H35" s="82"/>
      <c r="I35" s="82"/>
      <c r="J35" s="155"/>
      <c r="K35" s="174"/>
      <c r="L35" s="82"/>
      <c r="M35" s="82"/>
      <c r="N35" s="82"/>
      <c r="O35" s="84"/>
      <c r="P35" s="174"/>
      <c r="Q35" s="82"/>
      <c r="R35" s="82"/>
      <c r="S35" s="82"/>
      <c r="T35" s="84"/>
      <c r="U35" s="174"/>
    </row>
    <row r="36" spans="1:21" s="6" customFormat="1" ht="12.75" customHeight="1" x14ac:dyDescent="0.2">
      <c r="A36" s="46" t="s">
        <v>313</v>
      </c>
      <c r="B36" s="75"/>
      <c r="C36" s="76"/>
      <c r="D36" s="76"/>
      <c r="E36" s="77" t="s">
        <v>310</v>
      </c>
      <c r="F36" s="175"/>
      <c r="G36" s="78"/>
      <c r="H36" s="76"/>
      <c r="J36" s="156"/>
      <c r="K36" s="175"/>
      <c r="L36" s="76"/>
      <c r="M36" s="76" t="s">
        <v>311</v>
      </c>
      <c r="N36" s="43"/>
      <c r="O36" s="45"/>
      <c r="P36" s="175"/>
      <c r="Q36" s="76"/>
      <c r="R36" s="76"/>
      <c r="S36" s="43"/>
      <c r="T36" s="45"/>
      <c r="U36" s="175"/>
    </row>
    <row r="37" spans="1:21" ht="12.75" customHeight="1" x14ac:dyDescent="0.2">
      <c r="A37" s="60" t="s">
        <v>105</v>
      </c>
      <c r="B37" s="62"/>
      <c r="C37" s="63"/>
      <c r="D37" s="63"/>
      <c r="E37" s="64"/>
      <c r="F37" s="170"/>
      <c r="G37" s="62"/>
      <c r="H37" s="63"/>
      <c r="I37" s="63"/>
      <c r="J37" s="63"/>
      <c r="K37" s="170"/>
      <c r="L37" s="63"/>
      <c r="M37" s="63"/>
      <c r="N37" s="63"/>
      <c r="O37" s="64"/>
      <c r="P37" s="170"/>
      <c r="Q37" s="62"/>
      <c r="R37" s="63"/>
      <c r="S37" s="63"/>
      <c r="T37" s="64"/>
      <c r="U37" s="170"/>
    </row>
    <row r="38" spans="1:21" ht="12.75" customHeight="1" x14ac:dyDescent="0.2">
      <c r="A38" s="60" t="s">
        <v>89</v>
      </c>
      <c r="B38" s="62"/>
      <c r="C38" s="63"/>
      <c r="D38" s="63"/>
      <c r="E38" s="64"/>
      <c r="F38" s="170"/>
      <c r="G38" s="62"/>
      <c r="H38" s="63"/>
      <c r="I38" s="63"/>
      <c r="J38" s="63"/>
      <c r="K38" s="170"/>
      <c r="L38" s="63"/>
      <c r="M38" s="63"/>
      <c r="N38" s="63"/>
      <c r="O38" s="64"/>
      <c r="P38" s="170"/>
      <c r="Q38" s="62"/>
      <c r="R38" s="63"/>
      <c r="S38" s="63"/>
      <c r="T38" s="64"/>
      <c r="U38" s="170"/>
    </row>
    <row r="39" spans="1:21" ht="12.75" customHeight="1" x14ac:dyDescent="0.2">
      <c r="A39" s="61" t="s">
        <v>106</v>
      </c>
      <c r="B39" s="65">
        <v>1439</v>
      </c>
      <c r="C39" s="66">
        <v>3187</v>
      </c>
      <c r="D39" s="66">
        <v>16062</v>
      </c>
      <c r="E39" s="67">
        <v>18606</v>
      </c>
      <c r="F39" s="172">
        <f t="shared" si="0"/>
        <v>15.838625326858423</v>
      </c>
      <c r="G39" s="65">
        <v>1004</v>
      </c>
      <c r="H39" s="66">
        <v>2717</v>
      </c>
      <c r="I39" s="66">
        <v>17136</v>
      </c>
      <c r="J39" s="66">
        <v>18050</v>
      </c>
      <c r="K39" s="172">
        <f t="shared" si="1"/>
        <v>5.3338001867413629</v>
      </c>
      <c r="L39" s="66">
        <v>30</v>
      </c>
      <c r="M39" s="66">
        <v>633</v>
      </c>
      <c r="N39" s="66">
        <v>270</v>
      </c>
      <c r="O39" s="67">
        <v>759</v>
      </c>
      <c r="P39" s="172">
        <f t="shared" si="2"/>
        <v>181.11111111111111</v>
      </c>
      <c r="Q39" s="65">
        <f t="shared" si="4"/>
        <v>1034</v>
      </c>
      <c r="R39" s="66">
        <f t="shared" si="5"/>
        <v>3350</v>
      </c>
      <c r="S39" s="66">
        <f t="shared" si="6"/>
        <v>17406</v>
      </c>
      <c r="T39" s="67">
        <f t="shared" si="7"/>
        <v>18809</v>
      </c>
      <c r="U39" s="172">
        <f t="shared" si="3"/>
        <v>8.0604389291049063</v>
      </c>
    </row>
    <row r="40" spans="1:21" ht="12.75" customHeight="1" x14ac:dyDescent="0.2">
      <c r="A40" s="61" t="s">
        <v>107</v>
      </c>
      <c r="B40" s="65">
        <v>6037</v>
      </c>
      <c r="C40" s="66">
        <v>8454</v>
      </c>
      <c r="D40" s="66">
        <v>67790</v>
      </c>
      <c r="E40" s="67">
        <v>36278</v>
      </c>
      <c r="F40" s="172">
        <f t="shared" si="0"/>
        <v>-46.484732261395486</v>
      </c>
      <c r="G40" s="65">
        <v>1295</v>
      </c>
      <c r="H40" s="66">
        <v>1036</v>
      </c>
      <c r="I40" s="66">
        <v>18474</v>
      </c>
      <c r="J40" s="66">
        <v>12238</v>
      </c>
      <c r="K40" s="172">
        <f t="shared" si="1"/>
        <v>-33.755548338205045</v>
      </c>
      <c r="L40" s="66">
        <v>5117</v>
      </c>
      <c r="M40" s="66">
        <v>7301</v>
      </c>
      <c r="N40" s="66">
        <v>50418</v>
      </c>
      <c r="O40" s="67">
        <v>25788</v>
      </c>
      <c r="P40" s="172">
        <f t="shared" si="2"/>
        <v>-48.851600618826609</v>
      </c>
      <c r="Q40" s="65">
        <f t="shared" si="4"/>
        <v>6412</v>
      </c>
      <c r="R40" s="66">
        <f t="shared" si="5"/>
        <v>8337</v>
      </c>
      <c r="S40" s="66">
        <f t="shared" si="6"/>
        <v>68892</v>
      </c>
      <c r="T40" s="67">
        <f t="shared" si="7"/>
        <v>38026</v>
      </c>
      <c r="U40" s="172">
        <f t="shared" si="3"/>
        <v>-44.80346048888115</v>
      </c>
    </row>
    <row r="41" spans="1:21" ht="12.75" customHeight="1" x14ac:dyDescent="0.2">
      <c r="A41" s="61" t="s">
        <v>325</v>
      </c>
      <c r="B41" s="65">
        <v>894</v>
      </c>
      <c r="C41" s="66">
        <v>1375</v>
      </c>
      <c r="D41" s="66">
        <v>22469</v>
      </c>
      <c r="E41" s="67">
        <v>9673</v>
      </c>
      <c r="F41" s="172">
        <f t="shared" si="0"/>
        <v>-56.949574969958604</v>
      </c>
      <c r="G41" s="65">
        <v>1786</v>
      </c>
      <c r="H41" s="66">
        <v>1270</v>
      </c>
      <c r="I41" s="66">
        <v>20016</v>
      </c>
      <c r="J41" s="66">
        <v>9367</v>
      </c>
      <c r="K41" s="172">
        <f t="shared" si="1"/>
        <v>-53.202438049560349</v>
      </c>
      <c r="L41" s="66">
        <v>325</v>
      </c>
      <c r="M41" s="66">
        <v>287</v>
      </c>
      <c r="N41" s="66">
        <v>2078</v>
      </c>
      <c r="O41" s="67">
        <v>809</v>
      </c>
      <c r="P41" s="172">
        <f t="shared" si="2"/>
        <v>-61.06833493743985</v>
      </c>
      <c r="Q41" s="65">
        <f t="shared" si="4"/>
        <v>2111</v>
      </c>
      <c r="R41" s="66">
        <f t="shared" si="5"/>
        <v>1557</v>
      </c>
      <c r="S41" s="66">
        <f t="shared" si="6"/>
        <v>22094</v>
      </c>
      <c r="T41" s="67">
        <f t="shared" si="7"/>
        <v>10176</v>
      </c>
      <c r="U41" s="172">
        <f t="shared" si="3"/>
        <v>-53.942246763827285</v>
      </c>
    </row>
    <row r="42" spans="1:21" ht="12.75" customHeight="1" x14ac:dyDescent="0.2">
      <c r="A42" s="61" t="s">
        <v>108</v>
      </c>
      <c r="B42" s="65">
        <v>5452</v>
      </c>
      <c r="C42" s="66">
        <v>6624</v>
      </c>
      <c r="D42" s="66">
        <v>44218</v>
      </c>
      <c r="E42" s="67">
        <v>15767</v>
      </c>
      <c r="F42" s="172">
        <f t="shared" si="0"/>
        <v>-64.342575421773944</v>
      </c>
      <c r="G42" s="65">
        <v>51</v>
      </c>
      <c r="H42" s="66">
        <v>0</v>
      </c>
      <c r="I42" s="66">
        <v>526</v>
      </c>
      <c r="J42" s="66">
        <v>0</v>
      </c>
      <c r="K42" s="172">
        <f t="shared" si="1"/>
        <v>-100</v>
      </c>
      <c r="L42" s="66">
        <v>9237</v>
      </c>
      <c r="M42" s="66">
        <v>7897</v>
      </c>
      <c r="N42" s="66">
        <v>49133</v>
      </c>
      <c r="O42" s="67">
        <v>15196</v>
      </c>
      <c r="P42" s="172">
        <f t="shared" si="2"/>
        <v>-69.071703335843523</v>
      </c>
      <c r="Q42" s="65">
        <f t="shared" si="4"/>
        <v>9288</v>
      </c>
      <c r="R42" s="66">
        <f t="shared" si="5"/>
        <v>7897</v>
      </c>
      <c r="S42" s="66">
        <f t="shared" si="6"/>
        <v>49659</v>
      </c>
      <c r="T42" s="67">
        <f t="shared" si="7"/>
        <v>15196</v>
      </c>
      <c r="U42" s="172">
        <f t="shared" si="3"/>
        <v>-69.399303248152393</v>
      </c>
    </row>
    <row r="43" spans="1:21" ht="12.75" customHeight="1" x14ac:dyDescent="0.2">
      <c r="A43" s="61" t="s">
        <v>109</v>
      </c>
      <c r="B43" s="65">
        <v>772</v>
      </c>
      <c r="C43" s="66">
        <v>891</v>
      </c>
      <c r="D43" s="66">
        <v>6933</v>
      </c>
      <c r="E43" s="67">
        <v>6185</v>
      </c>
      <c r="F43" s="172">
        <f t="shared" si="0"/>
        <v>-10.788980239434588</v>
      </c>
      <c r="G43" s="65">
        <v>1359</v>
      </c>
      <c r="H43" s="66">
        <v>1015</v>
      </c>
      <c r="I43" s="66">
        <v>7278</v>
      </c>
      <c r="J43" s="66">
        <v>6050</v>
      </c>
      <c r="K43" s="172">
        <f t="shared" si="1"/>
        <v>-16.872767243748282</v>
      </c>
      <c r="L43" s="66">
        <v>0</v>
      </c>
      <c r="M43" s="66">
        <v>0</v>
      </c>
      <c r="N43" s="66">
        <v>3</v>
      </c>
      <c r="O43" s="67">
        <v>12</v>
      </c>
      <c r="P43" s="172">
        <f t="shared" si="2"/>
        <v>300</v>
      </c>
      <c r="Q43" s="65">
        <f t="shared" si="4"/>
        <v>1359</v>
      </c>
      <c r="R43" s="66">
        <f t="shared" si="5"/>
        <v>1015</v>
      </c>
      <c r="S43" s="66">
        <f t="shared" si="6"/>
        <v>7281</v>
      </c>
      <c r="T43" s="67">
        <f t="shared" si="7"/>
        <v>6062</v>
      </c>
      <c r="U43" s="172">
        <f t="shared" si="3"/>
        <v>-16.742205740969645</v>
      </c>
    </row>
    <row r="44" spans="1:21" ht="12.75" customHeight="1" x14ac:dyDescent="0.2">
      <c r="A44" s="61" t="s">
        <v>110</v>
      </c>
      <c r="B44" s="65">
        <v>235</v>
      </c>
      <c r="C44" s="66">
        <v>397</v>
      </c>
      <c r="D44" s="66">
        <v>1346</v>
      </c>
      <c r="E44" s="67">
        <v>2329</v>
      </c>
      <c r="F44" s="172">
        <f t="shared" si="0"/>
        <v>73.031203566121832</v>
      </c>
      <c r="G44" s="65">
        <v>76</v>
      </c>
      <c r="H44" s="66">
        <v>226</v>
      </c>
      <c r="I44" s="66">
        <v>1911</v>
      </c>
      <c r="J44" s="66">
        <v>2116</v>
      </c>
      <c r="K44" s="172">
        <f t="shared" si="1"/>
        <v>10.727367870225013</v>
      </c>
      <c r="L44" s="66">
        <v>0</v>
      </c>
      <c r="M44" s="66">
        <v>0</v>
      </c>
      <c r="N44" s="66">
        <v>1</v>
      </c>
      <c r="O44" s="67">
        <v>0</v>
      </c>
      <c r="P44" s="172">
        <f t="shared" si="2"/>
        <v>-100</v>
      </c>
      <c r="Q44" s="65">
        <f t="shared" si="4"/>
        <v>76</v>
      </c>
      <c r="R44" s="66">
        <f t="shared" si="5"/>
        <v>226</v>
      </c>
      <c r="S44" s="66">
        <f t="shared" si="6"/>
        <v>1912</v>
      </c>
      <c r="T44" s="67">
        <f t="shared" si="7"/>
        <v>2116</v>
      </c>
      <c r="U44" s="172">
        <f t="shared" si="3"/>
        <v>10.669456066945607</v>
      </c>
    </row>
    <row r="45" spans="1:21" ht="12.75" customHeight="1" x14ac:dyDescent="0.2">
      <c r="A45" s="61" t="s">
        <v>111</v>
      </c>
      <c r="B45" s="65">
        <v>3219</v>
      </c>
      <c r="C45" s="66">
        <v>3392</v>
      </c>
      <c r="D45" s="66">
        <v>41559</v>
      </c>
      <c r="E45" s="67">
        <v>23662</v>
      </c>
      <c r="F45" s="172">
        <f t="shared" si="0"/>
        <v>-43.064077576457564</v>
      </c>
      <c r="G45" s="65">
        <v>469</v>
      </c>
      <c r="H45" s="66">
        <v>348</v>
      </c>
      <c r="I45" s="66">
        <v>4245</v>
      </c>
      <c r="J45" s="66">
        <v>1754</v>
      </c>
      <c r="K45" s="172">
        <f t="shared" si="1"/>
        <v>-58.680800942285039</v>
      </c>
      <c r="L45" s="66">
        <v>4050</v>
      </c>
      <c r="M45" s="66">
        <v>1612</v>
      </c>
      <c r="N45" s="66">
        <v>37910</v>
      </c>
      <c r="O45" s="67">
        <v>20220</v>
      </c>
      <c r="P45" s="172">
        <f t="shared" si="2"/>
        <v>-46.663149564758641</v>
      </c>
      <c r="Q45" s="65">
        <f t="shared" si="4"/>
        <v>4519</v>
      </c>
      <c r="R45" s="66">
        <f t="shared" si="5"/>
        <v>1960</v>
      </c>
      <c r="S45" s="66">
        <f t="shared" si="6"/>
        <v>42155</v>
      </c>
      <c r="T45" s="67">
        <f t="shared" si="7"/>
        <v>21974</v>
      </c>
      <c r="U45" s="172">
        <f t="shared" si="3"/>
        <v>-47.873324635274585</v>
      </c>
    </row>
    <row r="46" spans="1:21" ht="12.75" customHeight="1" x14ac:dyDescent="0.2">
      <c r="A46" s="60" t="s">
        <v>29</v>
      </c>
      <c r="B46" s="68">
        <v>18048</v>
      </c>
      <c r="C46" s="69">
        <v>24320</v>
      </c>
      <c r="D46" s="69">
        <v>200377</v>
      </c>
      <c r="E46" s="70">
        <v>112500</v>
      </c>
      <c r="F46" s="173">
        <f t="shared" si="0"/>
        <v>-43.8558317571378</v>
      </c>
      <c r="G46" s="68">
        <v>6040</v>
      </c>
      <c r="H46" s="69">
        <v>6612</v>
      </c>
      <c r="I46" s="69">
        <v>69586</v>
      </c>
      <c r="J46" s="69">
        <v>49575</v>
      </c>
      <c r="K46" s="173">
        <f t="shared" si="1"/>
        <v>-28.757221280142559</v>
      </c>
      <c r="L46" s="69">
        <v>18759</v>
      </c>
      <c r="M46" s="69">
        <v>17730</v>
      </c>
      <c r="N46" s="69">
        <v>139813</v>
      </c>
      <c r="O46" s="70">
        <v>62784</v>
      </c>
      <c r="P46" s="173">
        <f t="shared" si="2"/>
        <v>-55.094304535343639</v>
      </c>
      <c r="Q46" s="68">
        <f t="shared" si="4"/>
        <v>24799</v>
      </c>
      <c r="R46" s="69">
        <f t="shared" si="5"/>
        <v>24342</v>
      </c>
      <c r="S46" s="69">
        <f t="shared" si="6"/>
        <v>209399</v>
      </c>
      <c r="T46" s="70">
        <f t="shared" si="7"/>
        <v>112359</v>
      </c>
      <c r="U46" s="173">
        <f t="shared" si="3"/>
        <v>-46.34215063109184</v>
      </c>
    </row>
    <row r="47" spans="1:21" ht="12.75" customHeight="1" x14ac:dyDescent="0.2">
      <c r="A47" s="60" t="s">
        <v>112</v>
      </c>
      <c r="B47" s="62"/>
      <c r="C47" s="63"/>
      <c r="D47" s="63"/>
      <c r="E47" s="64"/>
      <c r="F47" s="170"/>
      <c r="G47" s="62"/>
      <c r="H47" s="63"/>
      <c r="I47" s="63"/>
      <c r="J47" s="63"/>
      <c r="K47" s="170"/>
      <c r="L47" s="63"/>
      <c r="M47" s="63"/>
      <c r="N47" s="63"/>
      <c r="O47" s="64"/>
      <c r="P47" s="170"/>
      <c r="Q47" s="62"/>
      <c r="R47" s="63"/>
      <c r="S47" s="63"/>
      <c r="T47" s="64"/>
      <c r="U47" s="170"/>
    </row>
    <row r="48" spans="1:21" ht="12.75" customHeight="1" x14ac:dyDescent="0.2">
      <c r="A48" s="60" t="s">
        <v>89</v>
      </c>
      <c r="B48" s="62"/>
      <c r="C48" s="63"/>
      <c r="D48" s="63"/>
      <c r="E48" s="64"/>
      <c r="F48" s="170"/>
      <c r="G48" s="62"/>
      <c r="H48" s="63"/>
      <c r="I48" s="63"/>
      <c r="J48" s="63"/>
      <c r="K48" s="170"/>
      <c r="L48" s="63"/>
      <c r="M48" s="63"/>
      <c r="N48" s="63"/>
      <c r="O48" s="64"/>
      <c r="P48" s="170"/>
      <c r="Q48" s="62"/>
      <c r="R48" s="63"/>
      <c r="S48" s="63"/>
      <c r="T48" s="64"/>
      <c r="U48" s="170"/>
    </row>
    <row r="49" spans="1:21" ht="12.75" customHeight="1" x14ac:dyDescent="0.2">
      <c r="A49" s="61" t="s">
        <v>113</v>
      </c>
      <c r="B49" s="65">
        <v>0</v>
      </c>
      <c r="C49" s="66">
        <v>0</v>
      </c>
      <c r="D49" s="66">
        <v>0</v>
      </c>
      <c r="E49" s="67">
        <v>0</v>
      </c>
      <c r="F49" s="172" t="s">
        <v>300</v>
      </c>
      <c r="G49" s="65">
        <v>0</v>
      </c>
      <c r="H49" s="66">
        <v>0</v>
      </c>
      <c r="I49" s="66">
        <v>75</v>
      </c>
      <c r="J49" s="66">
        <v>0</v>
      </c>
      <c r="K49" s="172">
        <f t="shared" si="1"/>
        <v>-100</v>
      </c>
      <c r="L49" s="66">
        <v>0</v>
      </c>
      <c r="M49" s="66">
        <v>0</v>
      </c>
      <c r="N49" s="66">
        <v>0</v>
      </c>
      <c r="O49" s="67">
        <v>0</v>
      </c>
      <c r="P49" s="172" t="s">
        <v>300</v>
      </c>
      <c r="Q49" s="65">
        <f t="shared" si="4"/>
        <v>0</v>
      </c>
      <c r="R49" s="66">
        <f t="shared" si="5"/>
        <v>0</v>
      </c>
      <c r="S49" s="66">
        <f t="shared" si="6"/>
        <v>75</v>
      </c>
      <c r="T49" s="67">
        <f t="shared" si="7"/>
        <v>0</v>
      </c>
      <c r="U49" s="172">
        <f t="shared" si="3"/>
        <v>-100</v>
      </c>
    </row>
    <row r="50" spans="1:21" ht="12.75" customHeight="1" x14ac:dyDescent="0.2">
      <c r="A50" s="61" t="s">
        <v>114</v>
      </c>
      <c r="B50" s="65">
        <v>60</v>
      </c>
      <c r="C50" s="66">
        <v>0</v>
      </c>
      <c r="D50" s="66">
        <v>2344</v>
      </c>
      <c r="E50" s="67">
        <v>840</v>
      </c>
      <c r="F50" s="172">
        <f t="shared" si="0"/>
        <v>-64.163822525597269</v>
      </c>
      <c r="G50" s="65">
        <v>178</v>
      </c>
      <c r="H50" s="66">
        <v>0</v>
      </c>
      <c r="I50" s="66">
        <v>2637</v>
      </c>
      <c r="J50" s="66">
        <v>838</v>
      </c>
      <c r="K50" s="172">
        <f t="shared" si="1"/>
        <v>-68.221463784603714</v>
      </c>
      <c r="L50" s="66">
        <v>0</v>
      </c>
      <c r="M50" s="66">
        <v>0</v>
      </c>
      <c r="N50" s="66">
        <v>0</v>
      </c>
      <c r="O50" s="67">
        <v>0</v>
      </c>
      <c r="P50" s="172" t="s">
        <v>300</v>
      </c>
      <c r="Q50" s="65">
        <f t="shared" si="4"/>
        <v>178</v>
      </c>
      <c r="R50" s="66">
        <f t="shared" si="5"/>
        <v>0</v>
      </c>
      <c r="S50" s="66">
        <f t="shared" si="6"/>
        <v>2637</v>
      </c>
      <c r="T50" s="67">
        <f t="shared" si="7"/>
        <v>838</v>
      </c>
      <c r="U50" s="172">
        <f t="shared" si="3"/>
        <v>-68.221463784603714</v>
      </c>
    </row>
    <row r="51" spans="1:21" ht="12.75" customHeight="1" x14ac:dyDescent="0.2">
      <c r="A51" s="61" t="s">
        <v>115</v>
      </c>
      <c r="B51" s="65">
        <v>0</v>
      </c>
      <c r="C51" s="66">
        <v>15</v>
      </c>
      <c r="D51" s="66">
        <v>441</v>
      </c>
      <c r="E51" s="67">
        <v>53</v>
      </c>
      <c r="F51" s="172">
        <f t="shared" si="0"/>
        <v>-87.981859410430843</v>
      </c>
      <c r="G51" s="65">
        <v>23</v>
      </c>
      <c r="H51" s="66">
        <v>15</v>
      </c>
      <c r="I51" s="66">
        <v>555</v>
      </c>
      <c r="J51" s="66">
        <v>190</v>
      </c>
      <c r="K51" s="172">
        <f t="shared" si="1"/>
        <v>-65.765765765765778</v>
      </c>
      <c r="L51" s="66">
        <v>0</v>
      </c>
      <c r="M51" s="66">
        <v>0</v>
      </c>
      <c r="N51" s="66">
        <v>0</v>
      </c>
      <c r="O51" s="67">
        <v>0</v>
      </c>
      <c r="P51" s="172" t="s">
        <v>300</v>
      </c>
      <c r="Q51" s="65">
        <f t="shared" si="4"/>
        <v>23</v>
      </c>
      <c r="R51" s="66">
        <f t="shared" si="5"/>
        <v>15</v>
      </c>
      <c r="S51" s="66">
        <f t="shared" si="6"/>
        <v>555</v>
      </c>
      <c r="T51" s="67">
        <f t="shared" si="7"/>
        <v>190</v>
      </c>
      <c r="U51" s="172">
        <f t="shared" si="3"/>
        <v>-65.765765765765778</v>
      </c>
    </row>
    <row r="52" spans="1:21" ht="12.75" customHeight="1" x14ac:dyDescent="0.2">
      <c r="A52" s="61" t="s">
        <v>116</v>
      </c>
      <c r="B52" s="65">
        <v>11</v>
      </c>
      <c r="C52" s="66">
        <v>0</v>
      </c>
      <c r="D52" s="66">
        <v>2022</v>
      </c>
      <c r="E52" s="67">
        <v>14</v>
      </c>
      <c r="F52" s="172">
        <f t="shared" si="0"/>
        <v>-99.30761622156281</v>
      </c>
      <c r="G52" s="65">
        <v>255</v>
      </c>
      <c r="H52" s="66">
        <v>22</v>
      </c>
      <c r="I52" s="66">
        <v>1852</v>
      </c>
      <c r="J52" s="66">
        <v>160</v>
      </c>
      <c r="K52" s="172">
        <f t="shared" si="1"/>
        <v>-91.360691144708426</v>
      </c>
      <c r="L52" s="66">
        <v>0</v>
      </c>
      <c r="M52" s="66">
        <v>0</v>
      </c>
      <c r="N52" s="66">
        <v>0</v>
      </c>
      <c r="O52" s="67">
        <v>0</v>
      </c>
      <c r="P52" s="172" t="s">
        <v>300</v>
      </c>
      <c r="Q52" s="65">
        <f t="shared" si="4"/>
        <v>255</v>
      </c>
      <c r="R52" s="66">
        <f t="shared" si="5"/>
        <v>22</v>
      </c>
      <c r="S52" s="66">
        <f t="shared" si="6"/>
        <v>1852</v>
      </c>
      <c r="T52" s="67">
        <f t="shared" si="7"/>
        <v>160</v>
      </c>
      <c r="U52" s="172">
        <f t="shared" si="3"/>
        <v>-91.360691144708426</v>
      </c>
    </row>
    <row r="53" spans="1:21" ht="12.75" customHeight="1" x14ac:dyDescent="0.2">
      <c r="A53" s="61" t="s">
        <v>117</v>
      </c>
      <c r="B53" s="65">
        <v>0</v>
      </c>
      <c r="C53" s="66">
        <v>0</v>
      </c>
      <c r="D53" s="66">
        <v>640</v>
      </c>
      <c r="E53" s="67">
        <v>0</v>
      </c>
      <c r="F53" s="172">
        <f t="shared" si="0"/>
        <v>-100</v>
      </c>
      <c r="G53" s="65">
        <v>9</v>
      </c>
      <c r="H53" s="66">
        <v>0</v>
      </c>
      <c r="I53" s="66">
        <v>806</v>
      </c>
      <c r="J53" s="66">
        <v>0</v>
      </c>
      <c r="K53" s="172">
        <f t="shared" si="1"/>
        <v>-100</v>
      </c>
      <c r="L53" s="66">
        <v>0</v>
      </c>
      <c r="M53" s="66">
        <v>0</v>
      </c>
      <c r="N53" s="66">
        <v>0</v>
      </c>
      <c r="O53" s="67">
        <v>0</v>
      </c>
      <c r="P53" s="172" t="s">
        <v>300</v>
      </c>
      <c r="Q53" s="65">
        <f t="shared" si="4"/>
        <v>9</v>
      </c>
      <c r="R53" s="66">
        <f t="shared" si="5"/>
        <v>0</v>
      </c>
      <c r="S53" s="66">
        <f t="shared" si="6"/>
        <v>806</v>
      </c>
      <c r="T53" s="67">
        <f t="shared" si="7"/>
        <v>0</v>
      </c>
      <c r="U53" s="172">
        <f t="shared" si="3"/>
        <v>-100</v>
      </c>
    </row>
    <row r="54" spans="1:21" ht="12.75" customHeight="1" x14ac:dyDescent="0.2">
      <c r="A54" s="60" t="s">
        <v>29</v>
      </c>
      <c r="B54" s="68">
        <v>71</v>
      </c>
      <c r="C54" s="69">
        <v>15</v>
      </c>
      <c r="D54" s="69">
        <v>5447</v>
      </c>
      <c r="E54" s="70">
        <v>907</v>
      </c>
      <c r="F54" s="173">
        <f t="shared" si="0"/>
        <v>-83.34863227464659</v>
      </c>
      <c r="G54" s="68">
        <v>465</v>
      </c>
      <c r="H54" s="69">
        <v>37</v>
      </c>
      <c r="I54" s="69">
        <v>5925</v>
      </c>
      <c r="J54" s="69">
        <v>1188</v>
      </c>
      <c r="K54" s="173">
        <f t="shared" si="1"/>
        <v>-79.949367088607588</v>
      </c>
      <c r="L54" s="69">
        <v>0</v>
      </c>
      <c r="M54" s="69">
        <v>0</v>
      </c>
      <c r="N54" s="69">
        <v>0</v>
      </c>
      <c r="O54" s="70">
        <v>0</v>
      </c>
      <c r="P54" s="173" t="s">
        <v>300</v>
      </c>
      <c r="Q54" s="68">
        <f t="shared" si="4"/>
        <v>465</v>
      </c>
      <c r="R54" s="69">
        <f t="shared" si="5"/>
        <v>37</v>
      </c>
      <c r="S54" s="69">
        <f t="shared" si="6"/>
        <v>5925</v>
      </c>
      <c r="T54" s="70">
        <f t="shared" si="7"/>
        <v>1188</v>
      </c>
      <c r="U54" s="173">
        <f t="shared" si="3"/>
        <v>-79.949367088607588</v>
      </c>
    </row>
    <row r="55" spans="1:21" ht="12.75" customHeight="1" x14ac:dyDescent="0.2">
      <c r="A55" s="60" t="s">
        <v>118</v>
      </c>
      <c r="B55" s="62"/>
      <c r="C55" s="63"/>
      <c r="D55" s="63"/>
      <c r="E55" s="64"/>
      <c r="F55" s="170"/>
      <c r="G55" s="62"/>
      <c r="H55" s="63"/>
      <c r="I55" s="63"/>
      <c r="J55" s="63"/>
      <c r="K55" s="170"/>
      <c r="L55" s="63"/>
      <c r="M55" s="63"/>
      <c r="N55" s="63"/>
      <c r="O55" s="64"/>
      <c r="P55" s="170"/>
      <c r="Q55" s="62"/>
      <c r="R55" s="63"/>
      <c r="S55" s="63"/>
      <c r="T55" s="64"/>
      <c r="U55" s="170"/>
    </row>
    <row r="56" spans="1:21" ht="12.75" customHeight="1" x14ac:dyDescent="0.2">
      <c r="A56" s="60" t="s">
        <v>89</v>
      </c>
      <c r="B56" s="62"/>
      <c r="C56" s="63"/>
      <c r="D56" s="63"/>
      <c r="E56" s="64"/>
      <c r="F56" s="170"/>
      <c r="G56" s="62"/>
      <c r="H56" s="63"/>
      <c r="I56" s="63"/>
      <c r="J56" s="63"/>
      <c r="K56" s="170"/>
      <c r="L56" s="63"/>
      <c r="M56" s="63"/>
      <c r="N56" s="63"/>
      <c r="O56" s="64"/>
      <c r="P56" s="170"/>
      <c r="Q56" s="62"/>
      <c r="R56" s="63"/>
      <c r="S56" s="63"/>
      <c r="T56" s="64"/>
      <c r="U56" s="170"/>
    </row>
    <row r="57" spans="1:21" ht="12.75" customHeight="1" x14ac:dyDescent="0.2">
      <c r="A57" s="61" t="s">
        <v>119</v>
      </c>
      <c r="B57" s="65">
        <v>1</v>
      </c>
      <c r="C57" s="66">
        <v>25</v>
      </c>
      <c r="D57" s="66">
        <v>1070</v>
      </c>
      <c r="E57" s="67">
        <v>1352</v>
      </c>
      <c r="F57" s="172">
        <f t="shared" si="0"/>
        <v>26.355140186915886</v>
      </c>
      <c r="G57" s="65">
        <v>159</v>
      </c>
      <c r="H57" s="66">
        <v>262</v>
      </c>
      <c r="I57" s="66">
        <v>1086</v>
      </c>
      <c r="J57" s="66">
        <v>1094</v>
      </c>
      <c r="K57" s="172">
        <f t="shared" si="1"/>
        <v>0.73664825046040516</v>
      </c>
      <c r="L57" s="66">
        <v>0</v>
      </c>
      <c r="M57" s="66">
        <v>0</v>
      </c>
      <c r="N57" s="66">
        <v>0</v>
      </c>
      <c r="O57" s="67">
        <v>0</v>
      </c>
      <c r="P57" s="172" t="s">
        <v>300</v>
      </c>
      <c r="Q57" s="65">
        <f t="shared" si="4"/>
        <v>159</v>
      </c>
      <c r="R57" s="66">
        <f t="shared" si="5"/>
        <v>262</v>
      </c>
      <c r="S57" s="66">
        <f t="shared" si="6"/>
        <v>1086</v>
      </c>
      <c r="T57" s="67">
        <f t="shared" si="7"/>
        <v>1094</v>
      </c>
      <c r="U57" s="172">
        <f t="shared" si="3"/>
        <v>0.73664825046040516</v>
      </c>
    </row>
    <row r="58" spans="1:21" ht="12.75" customHeight="1" x14ac:dyDescent="0.2">
      <c r="A58" s="61" t="s">
        <v>120</v>
      </c>
      <c r="B58" s="65">
        <v>0</v>
      </c>
      <c r="C58" s="66">
        <v>0</v>
      </c>
      <c r="D58" s="66">
        <v>0</v>
      </c>
      <c r="E58" s="67">
        <v>0</v>
      </c>
      <c r="F58" s="172" t="s">
        <v>300</v>
      </c>
      <c r="G58" s="65">
        <v>0</v>
      </c>
      <c r="H58" s="66">
        <v>0</v>
      </c>
      <c r="I58" s="66">
        <v>60</v>
      </c>
      <c r="J58" s="66">
        <v>0</v>
      </c>
      <c r="K58" s="172">
        <f t="shared" si="1"/>
        <v>-100</v>
      </c>
      <c r="L58" s="66">
        <v>0</v>
      </c>
      <c r="M58" s="66">
        <v>0</v>
      </c>
      <c r="N58" s="66">
        <v>0</v>
      </c>
      <c r="O58" s="67">
        <v>0</v>
      </c>
      <c r="P58" s="172" t="s">
        <v>300</v>
      </c>
      <c r="Q58" s="65">
        <f t="shared" si="4"/>
        <v>0</v>
      </c>
      <c r="R58" s="66">
        <f t="shared" si="5"/>
        <v>0</v>
      </c>
      <c r="S58" s="66">
        <f t="shared" si="6"/>
        <v>60</v>
      </c>
      <c r="T58" s="67">
        <f t="shared" si="7"/>
        <v>0</v>
      </c>
      <c r="U58" s="172">
        <f t="shared" si="3"/>
        <v>-100</v>
      </c>
    </row>
    <row r="59" spans="1:21" ht="12.75" customHeight="1" x14ac:dyDescent="0.2">
      <c r="A59" s="60" t="s">
        <v>121</v>
      </c>
      <c r="B59" s="62"/>
      <c r="C59" s="63"/>
      <c r="D59" s="63"/>
      <c r="E59" s="64"/>
      <c r="F59" s="170"/>
      <c r="G59" s="62"/>
      <c r="H59" s="63"/>
      <c r="I59" s="63"/>
      <c r="J59" s="63"/>
      <c r="K59" s="170"/>
      <c r="L59" s="63"/>
      <c r="M59" s="63"/>
      <c r="N59" s="63"/>
      <c r="O59" s="64"/>
      <c r="P59" s="170"/>
      <c r="Q59" s="62"/>
      <c r="R59" s="63"/>
      <c r="S59" s="63"/>
      <c r="T59" s="64"/>
      <c r="U59" s="170"/>
    </row>
    <row r="60" spans="1:21" ht="12.75" customHeight="1" x14ac:dyDescent="0.2">
      <c r="A60" s="61" t="s">
        <v>122</v>
      </c>
      <c r="B60" s="65">
        <v>0</v>
      </c>
      <c r="C60" s="66">
        <v>0</v>
      </c>
      <c r="D60" s="66">
        <v>0</v>
      </c>
      <c r="E60" s="67">
        <v>0</v>
      </c>
      <c r="F60" s="172" t="s">
        <v>300</v>
      </c>
      <c r="G60" s="65">
        <v>0</v>
      </c>
      <c r="H60" s="66">
        <v>0</v>
      </c>
      <c r="I60" s="66">
        <v>47</v>
      </c>
      <c r="J60" s="66">
        <v>0</v>
      </c>
      <c r="K60" s="172">
        <f t="shared" si="1"/>
        <v>-100</v>
      </c>
      <c r="L60" s="66">
        <v>0</v>
      </c>
      <c r="M60" s="66">
        <v>0</v>
      </c>
      <c r="N60" s="66">
        <v>0</v>
      </c>
      <c r="O60" s="67">
        <v>0</v>
      </c>
      <c r="P60" s="172" t="s">
        <v>300</v>
      </c>
      <c r="Q60" s="65">
        <f t="shared" si="4"/>
        <v>0</v>
      </c>
      <c r="R60" s="66">
        <f t="shared" si="5"/>
        <v>0</v>
      </c>
      <c r="S60" s="66">
        <f t="shared" si="6"/>
        <v>47</v>
      </c>
      <c r="T60" s="67">
        <f t="shared" si="7"/>
        <v>0</v>
      </c>
      <c r="U60" s="172">
        <f t="shared" si="3"/>
        <v>-100</v>
      </c>
    </row>
    <row r="61" spans="1:21" ht="12.75" customHeight="1" x14ac:dyDescent="0.2">
      <c r="A61" s="61" t="s">
        <v>123</v>
      </c>
      <c r="B61" s="65">
        <v>60</v>
      </c>
      <c r="C61" s="66">
        <v>62</v>
      </c>
      <c r="D61" s="66">
        <v>494</v>
      </c>
      <c r="E61" s="67">
        <v>200</v>
      </c>
      <c r="F61" s="172">
        <f t="shared" si="0"/>
        <v>-59.514170040485823</v>
      </c>
      <c r="G61" s="65">
        <v>40</v>
      </c>
      <c r="H61" s="66">
        <v>33</v>
      </c>
      <c r="I61" s="66">
        <v>476</v>
      </c>
      <c r="J61" s="66">
        <v>179</v>
      </c>
      <c r="K61" s="172">
        <f t="shared" si="1"/>
        <v>-62.394957983193279</v>
      </c>
      <c r="L61" s="66">
        <v>0</v>
      </c>
      <c r="M61" s="66">
        <v>0</v>
      </c>
      <c r="N61" s="66">
        <v>0</v>
      </c>
      <c r="O61" s="67">
        <v>0</v>
      </c>
      <c r="P61" s="172" t="s">
        <v>300</v>
      </c>
      <c r="Q61" s="65">
        <f t="shared" si="4"/>
        <v>40</v>
      </c>
      <c r="R61" s="66">
        <f t="shared" si="5"/>
        <v>33</v>
      </c>
      <c r="S61" s="66">
        <f t="shared" si="6"/>
        <v>476</v>
      </c>
      <c r="T61" s="67">
        <f t="shared" si="7"/>
        <v>179</v>
      </c>
      <c r="U61" s="172">
        <f t="shared" si="3"/>
        <v>-62.394957983193279</v>
      </c>
    </row>
    <row r="62" spans="1:21" ht="12.75" customHeight="1" x14ac:dyDescent="0.2">
      <c r="A62" s="60" t="s">
        <v>29</v>
      </c>
      <c r="B62" s="68">
        <v>61</v>
      </c>
      <c r="C62" s="69">
        <v>87</v>
      </c>
      <c r="D62" s="69">
        <v>1564</v>
      </c>
      <c r="E62" s="70">
        <v>1552</v>
      </c>
      <c r="F62" s="173">
        <f t="shared" si="0"/>
        <v>-0.76726342710997442</v>
      </c>
      <c r="G62" s="68">
        <v>199</v>
      </c>
      <c r="H62" s="69">
        <v>295</v>
      </c>
      <c r="I62" s="69">
        <v>1669</v>
      </c>
      <c r="J62" s="69">
        <v>1273</v>
      </c>
      <c r="K62" s="173">
        <f t="shared" si="1"/>
        <v>-23.726782504493709</v>
      </c>
      <c r="L62" s="69">
        <v>0</v>
      </c>
      <c r="M62" s="69">
        <v>0</v>
      </c>
      <c r="N62" s="69">
        <v>0</v>
      </c>
      <c r="O62" s="70">
        <v>0</v>
      </c>
      <c r="P62" s="173" t="s">
        <v>300</v>
      </c>
      <c r="Q62" s="68">
        <f t="shared" si="4"/>
        <v>199</v>
      </c>
      <c r="R62" s="69">
        <f t="shared" si="5"/>
        <v>295</v>
      </c>
      <c r="S62" s="69">
        <f t="shared" si="6"/>
        <v>1669</v>
      </c>
      <c r="T62" s="70">
        <f t="shared" si="7"/>
        <v>1273</v>
      </c>
      <c r="U62" s="173">
        <f t="shared" si="3"/>
        <v>-23.726782504493709</v>
      </c>
    </row>
    <row r="63" spans="1:21" ht="12.75" customHeight="1" x14ac:dyDescent="0.2">
      <c r="A63" s="60" t="s">
        <v>124</v>
      </c>
      <c r="B63" s="68">
        <f>+B15+B29+B34+B46+B54+B62</f>
        <v>151718</v>
      </c>
      <c r="C63" s="69">
        <f t="shared" ref="C63:O63" si="9">+C15+C29+C34+C46+C54+C62</f>
        <v>185423</v>
      </c>
      <c r="D63" s="69">
        <f t="shared" si="9"/>
        <v>1643739</v>
      </c>
      <c r="E63" s="70">
        <f t="shared" si="9"/>
        <v>1178942</v>
      </c>
      <c r="F63" s="173">
        <f t="shared" si="0"/>
        <v>-28.276812803005829</v>
      </c>
      <c r="G63" s="68">
        <f t="shared" si="9"/>
        <v>135531</v>
      </c>
      <c r="H63" s="69">
        <f t="shared" si="9"/>
        <v>146864</v>
      </c>
      <c r="I63" s="69">
        <f t="shared" si="9"/>
        <v>1291234</v>
      </c>
      <c r="J63" s="69">
        <f t="shared" si="9"/>
        <v>1028101</v>
      </c>
      <c r="K63" s="173">
        <f t="shared" si="1"/>
        <v>-20.378413207830647</v>
      </c>
      <c r="L63" s="69">
        <f t="shared" si="9"/>
        <v>40696</v>
      </c>
      <c r="M63" s="69">
        <f t="shared" si="9"/>
        <v>36154</v>
      </c>
      <c r="N63" s="69">
        <f t="shared" si="9"/>
        <v>404675</v>
      </c>
      <c r="O63" s="70">
        <f t="shared" si="9"/>
        <v>190612</v>
      </c>
      <c r="P63" s="173">
        <f t="shared" si="2"/>
        <v>-52.89751034780997</v>
      </c>
      <c r="Q63" s="68">
        <f t="shared" si="4"/>
        <v>176227</v>
      </c>
      <c r="R63" s="69">
        <f t="shared" si="5"/>
        <v>183018</v>
      </c>
      <c r="S63" s="69">
        <f t="shared" si="6"/>
        <v>1695909</v>
      </c>
      <c r="T63" s="70">
        <f t="shared" si="7"/>
        <v>1218713</v>
      </c>
      <c r="U63" s="173">
        <f t="shared" si="3"/>
        <v>-28.138066370306426</v>
      </c>
    </row>
    <row r="64" spans="1:21" ht="12.75" customHeight="1" x14ac:dyDescent="0.2">
      <c r="A64" s="60"/>
      <c r="B64" s="68"/>
      <c r="C64" s="69"/>
      <c r="D64" s="69"/>
      <c r="E64" s="70"/>
      <c r="F64" s="173"/>
      <c r="G64" s="68"/>
      <c r="H64" s="69"/>
      <c r="I64" s="69"/>
      <c r="J64" s="69"/>
      <c r="K64" s="173"/>
      <c r="L64" s="69"/>
      <c r="M64" s="69"/>
      <c r="N64" s="69"/>
      <c r="O64" s="70"/>
      <c r="P64" s="173"/>
      <c r="Q64" s="68"/>
      <c r="R64" s="69"/>
      <c r="S64" s="69"/>
      <c r="T64" s="70"/>
      <c r="U64" s="173"/>
    </row>
    <row r="65" spans="1:21" ht="12.75" customHeight="1" x14ac:dyDescent="0.2">
      <c r="A65" s="110" t="s">
        <v>345</v>
      </c>
      <c r="B65" s="68"/>
      <c r="C65" s="69"/>
      <c r="D65" s="69"/>
      <c r="E65" s="70"/>
      <c r="F65" s="173"/>
      <c r="G65" s="68"/>
      <c r="H65" s="69"/>
      <c r="I65" s="69"/>
      <c r="J65" s="69"/>
      <c r="K65" s="173"/>
      <c r="L65" s="69"/>
      <c r="M65" s="69"/>
      <c r="N65" s="69"/>
      <c r="O65" s="70"/>
      <c r="P65" s="173"/>
      <c r="Q65" s="68"/>
      <c r="R65" s="69"/>
      <c r="S65" s="69"/>
      <c r="T65" s="70"/>
      <c r="U65" s="173"/>
    </row>
    <row r="66" spans="1:21" s="42" customFormat="1" x14ac:dyDescent="0.2">
      <c r="A66" s="47" t="s">
        <v>36</v>
      </c>
      <c r="B66" s="53">
        <v>0</v>
      </c>
      <c r="C66" s="54">
        <v>0</v>
      </c>
      <c r="D66" s="54">
        <v>0</v>
      </c>
      <c r="E66" s="55">
        <v>0</v>
      </c>
      <c r="F66" s="176" t="s">
        <v>300</v>
      </c>
      <c r="G66" s="53">
        <v>0</v>
      </c>
      <c r="H66" s="54">
        <v>0</v>
      </c>
      <c r="I66" s="54">
        <v>120</v>
      </c>
      <c r="J66" s="54">
        <v>0</v>
      </c>
      <c r="K66" s="176">
        <f t="shared" si="1"/>
        <v>-100</v>
      </c>
      <c r="L66" s="54">
        <v>0</v>
      </c>
      <c r="M66" s="54">
        <v>0</v>
      </c>
      <c r="N66" s="54">
        <v>0</v>
      </c>
      <c r="O66" s="55">
        <v>0</v>
      </c>
      <c r="P66" s="176" t="s">
        <v>300</v>
      </c>
      <c r="Q66" s="53">
        <f t="shared" si="4"/>
        <v>0</v>
      </c>
      <c r="R66" s="54">
        <f t="shared" si="5"/>
        <v>0</v>
      </c>
      <c r="S66" s="54">
        <f t="shared" si="6"/>
        <v>120</v>
      </c>
      <c r="T66" s="55">
        <f t="shared" si="7"/>
        <v>0</v>
      </c>
      <c r="U66" s="176">
        <f t="shared" si="3"/>
        <v>-100</v>
      </c>
    </row>
    <row r="67" spans="1:21" s="42" customFormat="1" x14ac:dyDescent="0.2">
      <c r="A67" s="47" t="s">
        <v>38</v>
      </c>
      <c r="B67" s="53">
        <v>2519</v>
      </c>
      <c r="C67" s="54">
        <v>431</v>
      </c>
      <c r="D67" s="54">
        <v>52953</v>
      </c>
      <c r="E67" s="55">
        <v>10566</v>
      </c>
      <c r="F67" s="176">
        <f t="shared" si="0"/>
        <v>-80.046456291428242</v>
      </c>
      <c r="G67" s="53">
        <v>1035</v>
      </c>
      <c r="H67" s="54">
        <v>281</v>
      </c>
      <c r="I67" s="54">
        <v>17549</v>
      </c>
      <c r="J67" s="54">
        <v>8580</v>
      </c>
      <c r="K67" s="176">
        <f t="shared" si="1"/>
        <v>-51.108325260698621</v>
      </c>
      <c r="L67" s="54">
        <v>2538</v>
      </c>
      <c r="M67" s="54">
        <v>6</v>
      </c>
      <c r="N67" s="54">
        <v>40580</v>
      </c>
      <c r="O67" s="55">
        <v>4742</v>
      </c>
      <c r="P67" s="176">
        <f t="shared" si="2"/>
        <v>-88.314440611138494</v>
      </c>
      <c r="Q67" s="53">
        <f t="shared" si="4"/>
        <v>3573</v>
      </c>
      <c r="R67" s="54">
        <f t="shared" si="5"/>
        <v>287</v>
      </c>
      <c r="S67" s="54">
        <f t="shared" si="6"/>
        <v>58129</v>
      </c>
      <c r="T67" s="55">
        <f t="shared" si="7"/>
        <v>13322</v>
      </c>
      <c r="U67" s="176">
        <f t="shared" si="3"/>
        <v>-77.082007259715454</v>
      </c>
    </row>
    <row r="68" spans="1:21" s="42" customFormat="1" x14ac:dyDescent="0.2">
      <c r="A68" s="47" t="s">
        <v>39</v>
      </c>
      <c r="B68" s="53">
        <v>5001</v>
      </c>
      <c r="C68" s="54">
        <v>2043</v>
      </c>
      <c r="D68" s="54">
        <v>55494</v>
      </c>
      <c r="E68" s="55">
        <v>27873</v>
      </c>
      <c r="F68" s="176">
        <f t="shared" si="0"/>
        <v>-49.772948426856956</v>
      </c>
      <c r="G68" s="53">
        <v>0</v>
      </c>
      <c r="H68" s="54">
        <v>0</v>
      </c>
      <c r="I68" s="54">
        <v>0</v>
      </c>
      <c r="J68" s="54">
        <v>0</v>
      </c>
      <c r="K68" s="176" t="s">
        <v>300</v>
      </c>
      <c r="L68" s="54">
        <v>4219</v>
      </c>
      <c r="M68" s="54">
        <v>2805</v>
      </c>
      <c r="N68" s="54">
        <v>54863</v>
      </c>
      <c r="O68" s="55">
        <v>28619</v>
      </c>
      <c r="P68" s="176">
        <f t="shared" si="2"/>
        <v>-47.835517561926984</v>
      </c>
      <c r="Q68" s="53">
        <f t="shared" si="4"/>
        <v>4219</v>
      </c>
      <c r="R68" s="54">
        <f t="shared" si="5"/>
        <v>2805</v>
      </c>
      <c r="S68" s="54">
        <f t="shared" si="6"/>
        <v>54863</v>
      </c>
      <c r="T68" s="55">
        <f t="shared" si="7"/>
        <v>28619</v>
      </c>
      <c r="U68" s="176">
        <f t="shared" si="3"/>
        <v>-47.835517561926984</v>
      </c>
    </row>
    <row r="69" spans="1:21" s="42" customFormat="1" x14ac:dyDescent="0.2">
      <c r="A69" s="47" t="s">
        <v>41</v>
      </c>
      <c r="B69" s="53">
        <v>7769</v>
      </c>
      <c r="C69" s="54">
        <v>8758</v>
      </c>
      <c r="D69" s="54">
        <v>66494</v>
      </c>
      <c r="E69" s="55">
        <v>48957</v>
      </c>
      <c r="F69" s="176">
        <f t="shared" si="0"/>
        <v>-26.373808163142538</v>
      </c>
      <c r="G69" s="53">
        <v>6894</v>
      </c>
      <c r="H69" s="54">
        <v>7704</v>
      </c>
      <c r="I69" s="54">
        <v>71269</v>
      </c>
      <c r="J69" s="54">
        <v>47862</v>
      </c>
      <c r="K69" s="176">
        <f t="shared" si="1"/>
        <v>-32.843171645455946</v>
      </c>
      <c r="L69" s="54">
        <v>178</v>
      </c>
      <c r="M69" s="54">
        <v>635</v>
      </c>
      <c r="N69" s="54">
        <v>2412</v>
      </c>
      <c r="O69" s="55">
        <v>900</v>
      </c>
      <c r="P69" s="176">
        <f t="shared" si="2"/>
        <v>-62.68656716417911</v>
      </c>
      <c r="Q69" s="53">
        <f t="shared" si="4"/>
        <v>7072</v>
      </c>
      <c r="R69" s="54">
        <f t="shared" si="5"/>
        <v>8339</v>
      </c>
      <c r="S69" s="54">
        <f t="shared" si="6"/>
        <v>73681</v>
      </c>
      <c r="T69" s="55">
        <f t="shared" si="7"/>
        <v>48762</v>
      </c>
      <c r="U69" s="176">
        <f t="shared" si="3"/>
        <v>-33.82011644793095</v>
      </c>
    </row>
    <row r="70" spans="1:21" s="42" customFormat="1" x14ac:dyDescent="0.2">
      <c r="A70" s="47" t="s">
        <v>42</v>
      </c>
      <c r="B70" s="53">
        <v>27804</v>
      </c>
      <c r="C70" s="54">
        <v>40135</v>
      </c>
      <c r="D70" s="54">
        <v>330516</v>
      </c>
      <c r="E70" s="55">
        <v>219505</v>
      </c>
      <c r="F70" s="176">
        <f t="shared" si="0"/>
        <v>-33.587178835517797</v>
      </c>
      <c r="G70" s="53">
        <v>21615</v>
      </c>
      <c r="H70" s="54">
        <v>24391</v>
      </c>
      <c r="I70" s="54">
        <v>237832</v>
      </c>
      <c r="J70" s="54">
        <v>172702</v>
      </c>
      <c r="K70" s="176">
        <f t="shared" si="1"/>
        <v>-27.3848767197013</v>
      </c>
      <c r="L70" s="54">
        <v>8092</v>
      </c>
      <c r="M70" s="54">
        <v>13224</v>
      </c>
      <c r="N70" s="54">
        <v>110108</v>
      </c>
      <c r="O70" s="55">
        <v>54650</v>
      </c>
      <c r="P70" s="176">
        <f t="shared" si="2"/>
        <v>-50.36691248592291</v>
      </c>
      <c r="Q70" s="53">
        <f t="shared" si="4"/>
        <v>29707</v>
      </c>
      <c r="R70" s="54">
        <f t="shared" si="5"/>
        <v>37615</v>
      </c>
      <c r="S70" s="54">
        <f t="shared" si="6"/>
        <v>347940</v>
      </c>
      <c r="T70" s="55">
        <f t="shared" si="7"/>
        <v>227352</v>
      </c>
      <c r="U70" s="176">
        <f t="shared" si="3"/>
        <v>-34.657699603379896</v>
      </c>
    </row>
    <row r="71" spans="1:21" s="42" customFormat="1" x14ac:dyDescent="0.2">
      <c r="A71" s="47" t="s">
        <v>45</v>
      </c>
      <c r="B71" s="53">
        <v>13</v>
      </c>
      <c r="C71" s="54">
        <v>0</v>
      </c>
      <c r="D71" s="54">
        <v>454</v>
      </c>
      <c r="E71" s="55">
        <v>143</v>
      </c>
      <c r="F71" s="176">
        <f t="shared" si="0"/>
        <v>-68.502202643171799</v>
      </c>
      <c r="G71" s="53">
        <v>51</v>
      </c>
      <c r="H71" s="54">
        <v>0</v>
      </c>
      <c r="I71" s="54">
        <v>617</v>
      </c>
      <c r="J71" s="54">
        <v>9</v>
      </c>
      <c r="K71" s="176">
        <f t="shared" si="1"/>
        <v>-98.541329011345212</v>
      </c>
      <c r="L71" s="54">
        <v>0</v>
      </c>
      <c r="M71" s="54">
        <v>0</v>
      </c>
      <c r="N71" s="54">
        <v>0</v>
      </c>
      <c r="O71" s="55">
        <v>6</v>
      </c>
      <c r="P71" s="176" t="s">
        <v>300</v>
      </c>
      <c r="Q71" s="53">
        <f t="shared" si="4"/>
        <v>51</v>
      </c>
      <c r="R71" s="54">
        <f t="shared" si="5"/>
        <v>0</v>
      </c>
      <c r="S71" s="54">
        <f t="shared" si="6"/>
        <v>617</v>
      </c>
      <c r="T71" s="55">
        <f t="shared" si="7"/>
        <v>15</v>
      </c>
      <c r="U71" s="176">
        <f t="shared" si="3"/>
        <v>-97.568881685575363</v>
      </c>
    </row>
    <row r="72" spans="1:21" s="42" customFormat="1" x14ac:dyDescent="0.2">
      <c r="A72" s="47" t="s">
        <v>46</v>
      </c>
      <c r="B72" s="53">
        <v>8</v>
      </c>
      <c r="C72" s="54">
        <v>0</v>
      </c>
      <c r="D72" s="54">
        <v>8</v>
      </c>
      <c r="E72" s="55">
        <v>5</v>
      </c>
      <c r="F72" s="176">
        <f t="shared" si="0"/>
        <v>-37.5</v>
      </c>
      <c r="G72" s="53">
        <v>5</v>
      </c>
      <c r="H72" s="54">
        <v>0</v>
      </c>
      <c r="I72" s="54">
        <v>30</v>
      </c>
      <c r="J72" s="54">
        <v>1</v>
      </c>
      <c r="K72" s="176">
        <f t="shared" si="1"/>
        <v>-96.666666666666671</v>
      </c>
      <c r="L72" s="54">
        <v>8</v>
      </c>
      <c r="M72" s="54">
        <v>0</v>
      </c>
      <c r="N72" s="54">
        <v>78</v>
      </c>
      <c r="O72" s="55">
        <v>16</v>
      </c>
      <c r="P72" s="176">
        <f t="shared" si="2"/>
        <v>-79.487179487179489</v>
      </c>
      <c r="Q72" s="53">
        <f t="shared" si="4"/>
        <v>13</v>
      </c>
      <c r="R72" s="54">
        <f t="shared" si="5"/>
        <v>0</v>
      </c>
      <c r="S72" s="54">
        <f t="shared" si="6"/>
        <v>108</v>
      </c>
      <c r="T72" s="55">
        <f t="shared" si="7"/>
        <v>17</v>
      </c>
      <c r="U72" s="176">
        <f t="shared" si="3"/>
        <v>-84.259259259259252</v>
      </c>
    </row>
    <row r="73" spans="1:21" s="42" customFormat="1" x14ac:dyDescent="0.2">
      <c r="A73" s="47" t="s">
        <v>47</v>
      </c>
      <c r="B73" s="53">
        <v>88955</v>
      </c>
      <c r="C73" s="54">
        <v>114250</v>
      </c>
      <c r="D73" s="54">
        <v>869044</v>
      </c>
      <c r="E73" s="55">
        <v>692088</v>
      </c>
      <c r="F73" s="176">
        <f t="shared" si="0"/>
        <v>-20.36214506975481</v>
      </c>
      <c r="G73" s="53">
        <v>91342</v>
      </c>
      <c r="H73" s="54">
        <v>103838</v>
      </c>
      <c r="I73" s="54">
        <v>791343</v>
      </c>
      <c r="J73" s="54">
        <v>641755</v>
      </c>
      <c r="K73" s="176">
        <f t="shared" si="1"/>
        <v>-18.903054680460937</v>
      </c>
      <c r="L73" s="54">
        <v>7015</v>
      </c>
      <c r="M73" s="54">
        <v>9110</v>
      </c>
      <c r="N73" s="54">
        <v>70385</v>
      </c>
      <c r="O73" s="55">
        <v>56263</v>
      </c>
      <c r="P73" s="176">
        <f t="shared" si="2"/>
        <v>-20.063934076862967</v>
      </c>
      <c r="Q73" s="53">
        <f t="shared" si="4"/>
        <v>98357</v>
      </c>
      <c r="R73" s="54">
        <f t="shared" si="5"/>
        <v>112948</v>
      </c>
      <c r="S73" s="54">
        <f t="shared" si="6"/>
        <v>861728</v>
      </c>
      <c r="T73" s="55">
        <f t="shared" si="7"/>
        <v>698018</v>
      </c>
      <c r="U73" s="176">
        <f t="shared" si="3"/>
        <v>-18.997874039139962</v>
      </c>
    </row>
    <row r="74" spans="1:21" s="42" customFormat="1" x14ac:dyDescent="0.2">
      <c r="A74" s="47" t="s">
        <v>49</v>
      </c>
      <c r="B74" s="53">
        <v>6651</v>
      </c>
      <c r="C74" s="54">
        <v>7370</v>
      </c>
      <c r="D74" s="54">
        <v>63790</v>
      </c>
      <c r="E74" s="55">
        <v>22274</v>
      </c>
      <c r="F74" s="176">
        <f t="shared" si="0"/>
        <v>-65.082301301144383</v>
      </c>
      <c r="G74" s="53">
        <v>1601</v>
      </c>
      <c r="H74" s="54">
        <v>502</v>
      </c>
      <c r="I74" s="54">
        <v>10633</v>
      </c>
      <c r="J74" s="54">
        <v>4851</v>
      </c>
      <c r="K74" s="176">
        <f t="shared" si="1"/>
        <v>-54.377880184331794</v>
      </c>
      <c r="L74" s="54">
        <v>10715</v>
      </c>
      <c r="M74" s="54">
        <v>7954</v>
      </c>
      <c r="N74" s="54">
        <v>59187</v>
      </c>
      <c r="O74" s="55">
        <v>17222</v>
      </c>
      <c r="P74" s="176">
        <f t="shared" si="2"/>
        <v>-70.902394106813986</v>
      </c>
      <c r="Q74" s="53">
        <f t="shared" si="4"/>
        <v>12316</v>
      </c>
      <c r="R74" s="54">
        <f t="shared" si="5"/>
        <v>8456</v>
      </c>
      <c r="S74" s="54">
        <f t="shared" si="6"/>
        <v>69820</v>
      </c>
      <c r="T74" s="55">
        <f t="shared" si="7"/>
        <v>22073</v>
      </c>
      <c r="U74" s="176">
        <f t="shared" si="3"/>
        <v>-68.385849326840443</v>
      </c>
    </row>
    <row r="75" spans="1:21" s="42" customFormat="1" x14ac:dyDescent="0.2">
      <c r="A75" s="47" t="s">
        <v>50</v>
      </c>
      <c r="B75" s="53">
        <v>5820</v>
      </c>
      <c r="C75" s="54">
        <v>5369</v>
      </c>
      <c r="D75" s="54">
        <v>48065</v>
      </c>
      <c r="E75" s="55">
        <v>26123</v>
      </c>
      <c r="F75" s="176">
        <f t="shared" si="0"/>
        <v>-45.650681368979505</v>
      </c>
      <c r="G75" s="53">
        <v>5539</v>
      </c>
      <c r="H75" s="54">
        <v>4335</v>
      </c>
      <c r="I75" s="54">
        <v>37823</v>
      </c>
      <c r="J75" s="54">
        <v>28984</v>
      </c>
      <c r="K75" s="176">
        <f t="shared" si="1"/>
        <v>-23.369378420537767</v>
      </c>
      <c r="L75" s="54">
        <v>1871</v>
      </c>
      <c r="M75" s="54">
        <v>736</v>
      </c>
      <c r="N75" s="54">
        <v>11343</v>
      </c>
      <c r="O75" s="55">
        <v>2353</v>
      </c>
      <c r="P75" s="176">
        <f t="shared" si="2"/>
        <v>-79.25592876664021</v>
      </c>
      <c r="Q75" s="53">
        <f t="shared" si="4"/>
        <v>7410</v>
      </c>
      <c r="R75" s="54">
        <f t="shared" si="5"/>
        <v>5071</v>
      </c>
      <c r="S75" s="54">
        <f t="shared" si="6"/>
        <v>49166</v>
      </c>
      <c r="T75" s="55">
        <f t="shared" si="7"/>
        <v>31337</v>
      </c>
      <c r="U75" s="176">
        <f t="shared" si="3"/>
        <v>-36.262864581214657</v>
      </c>
    </row>
    <row r="76" spans="1:21" s="42" customFormat="1" x14ac:dyDescent="0.2">
      <c r="A76" s="47" t="s">
        <v>51</v>
      </c>
      <c r="B76" s="53">
        <v>784</v>
      </c>
      <c r="C76" s="54">
        <v>916</v>
      </c>
      <c r="D76" s="54">
        <v>10025</v>
      </c>
      <c r="E76" s="55">
        <v>7551</v>
      </c>
      <c r="F76" s="176">
        <f t="shared" ref="F76:F139" si="10">(E76-D76)/D76*100</f>
        <v>-24.678304239401498</v>
      </c>
      <c r="G76" s="53">
        <v>1773</v>
      </c>
      <c r="H76" s="54">
        <v>1299</v>
      </c>
      <c r="I76" s="54">
        <v>10216</v>
      </c>
      <c r="J76" s="54">
        <v>7304</v>
      </c>
      <c r="K76" s="176">
        <f t="shared" ref="K76:K139" si="11">(J76-I76)/I76*100</f>
        <v>-28.50430696945967</v>
      </c>
      <c r="L76" s="54">
        <v>0</v>
      </c>
      <c r="M76" s="54">
        <v>0</v>
      </c>
      <c r="N76" s="54">
        <v>3</v>
      </c>
      <c r="O76" s="55">
        <v>12</v>
      </c>
      <c r="P76" s="176">
        <f t="shared" ref="P76:P139" si="12">(O76-N76)/N76*100</f>
        <v>300</v>
      </c>
      <c r="Q76" s="53">
        <f t="shared" si="4"/>
        <v>1773</v>
      </c>
      <c r="R76" s="54">
        <f t="shared" si="5"/>
        <v>1299</v>
      </c>
      <c r="S76" s="54">
        <f t="shared" si="6"/>
        <v>10219</v>
      </c>
      <c r="T76" s="55">
        <f t="shared" si="7"/>
        <v>7316</v>
      </c>
      <c r="U76" s="176">
        <f t="shared" ref="U76:U139" si="13">(T76-S76)/S76*100</f>
        <v>-28.407867697426365</v>
      </c>
    </row>
    <row r="77" spans="1:21" s="42" customFormat="1" x14ac:dyDescent="0.2">
      <c r="A77" s="47" t="s">
        <v>312</v>
      </c>
      <c r="B77" s="53" t="s">
        <v>301</v>
      </c>
      <c r="C77" s="54" t="s">
        <v>301</v>
      </c>
      <c r="D77" s="54">
        <v>51943</v>
      </c>
      <c r="E77" s="55">
        <v>81250</v>
      </c>
      <c r="F77" s="176">
        <f t="shared" si="10"/>
        <v>56.421461987178255</v>
      </c>
      <c r="G77" s="53" t="s">
        <v>301</v>
      </c>
      <c r="H77" s="54" t="s">
        <v>301</v>
      </c>
      <c r="I77" s="54">
        <v>51928</v>
      </c>
      <c r="J77" s="54">
        <v>87170</v>
      </c>
      <c r="K77" s="176">
        <f t="shared" si="11"/>
        <v>67.86704668001849</v>
      </c>
      <c r="L77" s="54" t="s">
        <v>301</v>
      </c>
      <c r="M77" s="54" t="s">
        <v>301</v>
      </c>
      <c r="N77" s="54">
        <v>339</v>
      </c>
      <c r="O77" s="55">
        <v>164</v>
      </c>
      <c r="P77" s="176">
        <f t="shared" si="12"/>
        <v>-51.622418879056042</v>
      </c>
      <c r="Q77" s="53" t="s">
        <v>301</v>
      </c>
      <c r="R77" s="54" t="s">
        <v>301</v>
      </c>
      <c r="S77" s="54">
        <f t="shared" ref="S77:S140" si="14">I77+N77</f>
        <v>52267</v>
      </c>
      <c r="T77" s="55">
        <f t="shared" ref="T77:T140" si="15">J77+O77</f>
        <v>87334</v>
      </c>
      <c r="U77" s="176">
        <f t="shared" si="13"/>
        <v>67.092046606845628</v>
      </c>
    </row>
    <row r="78" spans="1:21" s="42" customFormat="1" x14ac:dyDescent="0.2">
      <c r="A78" s="47" t="s">
        <v>53</v>
      </c>
      <c r="B78" s="53">
        <v>1835</v>
      </c>
      <c r="C78" s="54">
        <v>459</v>
      </c>
      <c r="D78" s="54">
        <v>27847</v>
      </c>
      <c r="E78" s="55">
        <v>2529</v>
      </c>
      <c r="F78" s="176">
        <f t="shared" si="10"/>
        <v>-90.918231766438041</v>
      </c>
      <c r="G78" s="53">
        <v>2517</v>
      </c>
      <c r="H78" s="54">
        <v>2361</v>
      </c>
      <c r="I78" s="54">
        <v>38809</v>
      </c>
      <c r="J78" s="54">
        <v>16537</v>
      </c>
      <c r="K78" s="176">
        <f t="shared" si="11"/>
        <v>-57.388750032209025</v>
      </c>
      <c r="L78" s="54">
        <v>1227</v>
      </c>
      <c r="M78" s="54">
        <v>0</v>
      </c>
      <c r="N78" s="54">
        <v>8356</v>
      </c>
      <c r="O78" s="55">
        <v>0</v>
      </c>
      <c r="P78" s="176">
        <f t="shared" si="12"/>
        <v>-100</v>
      </c>
      <c r="Q78" s="53">
        <f t="shared" ref="Q78:Q140" si="16">G78+L78</f>
        <v>3744</v>
      </c>
      <c r="R78" s="54">
        <f t="shared" ref="R78:R140" si="17">H78+M78</f>
        <v>2361</v>
      </c>
      <c r="S78" s="54">
        <f t="shared" si="14"/>
        <v>47165</v>
      </c>
      <c r="T78" s="55">
        <f t="shared" si="15"/>
        <v>16537</v>
      </c>
      <c r="U78" s="176">
        <f t="shared" si="13"/>
        <v>-64.937983674334788</v>
      </c>
    </row>
    <row r="79" spans="1:21" s="42" customFormat="1" x14ac:dyDescent="0.2">
      <c r="A79" s="47" t="s">
        <v>54</v>
      </c>
      <c r="B79" s="53">
        <v>4559</v>
      </c>
      <c r="C79" s="54">
        <v>5692</v>
      </c>
      <c r="D79" s="54">
        <v>67106</v>
      </c>
      <c r="E79" s="55">
        <v>40078</v>
      </c>
      <c r="F79" s="176">
        <f t="shared" si="10"/>
        <v>-40.276577355229044</v>
      </c>
      <c r="G79" s="53">
        <v>3159</v>
      </c>
      <c r="H79" s="54">
        <v>2153</v>
      </c>
      <c r="I79" s="54">
        <v>23065</v>
      </c>
      <c r="J79" s="54">
        <v>12346</v>
      </c>
      <c r="K79" s="176">
        <f t="shared" si="11"/>
        <v>-46.473011055712114</v>
      </c>
      <c r="L79" s="54">
        <v>4833</v>
      </c>
      <c r="M79" s="54">
        <v>1684</v>
      </c>
      <c r="N79" s="54">
        <v>47021</v>
      </c>
      <c r="O79" s="55">
        <v>25665</v>
      </c>
      <c r="P79" s="176">
        <f t="shared" si="12"/>
        <v>-45.418004721294743</v>
      </c>
      <c r="Q79" s="53">
        <f t="shared" si="16"/>
        <v>7992</v>
      </c>
      <c r="R79" s="54">
        <f t="shared" si="17"/>
        <v>3837</v>
      </c>
      <c r="S79" s="54">
        <f t="shared" si="14"/>
        <v>70086</v>
      </c>
      <c r="T79" s="55">
        <f t="shared" si="15"/>
        <v>38011</v>
      </c>
      <c r="U79" s="176">
        <f t="shared" si="13"/>
        <v>-45.765202750906028</v>
      </c>
    </row>
    <row r="80" spans="1:21" s="42" customFormat="1" x14ac:dyDescent="0.2">
      <c r="A80" s="46" t="s">
        <v>75</v>
      </c>
      <c r="B80" s="50">
        <f>SUM(B66:B79)</f>
        <v>151718</v>
      </c>
      <c r="C80" s="51">
        <f t="shared" ref="C80:O80" si="18">SUM(C66:C79)</f>
        <v>185423</v>
      </c>
      <c r="D80" s="51">
        <f t="shared" si="18"/>
        <v>1643739</v>
      </c>
      <c r="E80" s="56">
        <f t="shared" si="18"/>
        <v>1178942</v>
      </c>
      <c r="F80" s="177">
        <f t="shared" si="10"/>
        <v>-28.276812803005829</v>
      </c>
      <c r="G80" s="50">
        <f t="shared" si="18"/>
        <v>135531</v>
      </c>
      <c r="H80" s="51">
        <f t="shared" si="18"/>
        <v>146864</v>
      </c>
      <c r="I80" s="51">
        <f t="shared" si="18"/>
        <v>1291234</v>
      </c>
      <c r="J80" s="51">
        <f t="shared" si="18"/>
        <v>1028101</v>
      </c>
      <c r="K80" s="177">
        <f t="shared" si="11"/>
        <v>-20.378413207830647</v>
      </c>
      <c r="L80" s="51">
        <f t="shared" si="18"/>
        <v>40696</v>
      </c>
      <c r="M80" s="51">
        <f t="shared" si="18"/>
        <v>36154</v>
      </c>
      <c r="N80" s="51">
        <f t="shared" si="18"/>
        <v>404675</v>
      </c>
      <c r="O80" s="56">
        <f t="shared" si="18"/>
        <v>190612</v>
      </c>
      <c r="P80" s="177">
        <f t="shared" si="12"/>
        <v>-52.89751034780997</v>
      </c>
      <c r="Q80" s="50">
        <f t="shared" si="16"/>
        <v>176227</v>
      </c>
      <c r="R80" s="51">
        <f t="shared" si="17"/>
        <v>183018</v>
      </c>
      <c r="S80" s="51">
        <f t="shared" si="14"/>
        <v>1695909</v>
      </c>
      <c r="T80" s="56">
        <f t="shared" si="15"/>
        <v>1218713</v>
      </c>
      <c r="U80" s="177">
        <f t="shared" si="13"/>
        <v>-28.138066370306426</v>
      </c>
    </row>
    <row r="81" spans="1:21" ht="12.75" customHeight="1" x14ac:dyDescent="0.2">
      <c r="A81" s="60"/>
      <c r="B81" s="68"/>
      <c r="C81" s="69"/>
      <c r="D81" s="69"/>
      <c r="E81" s="70"/>
      <c r="F81" s="173"/>
      <c r="G81" s="68"/>
      <c r="H81" s="69"/>
      <c r="I81" s="69"/>
      <c r="J81" s="69"/>
      <c r="K81" s="173"/>
      <c r="L81" s="69"/>
      <c r="M81" s="69"/>
      <c r="N81" s="69"/>
      <c r="O81" s="70"/>
      <c r="P81" s="173"/>
      <c r="Q81" s="68"/>
      <c r="R81" s="69"/>
      <c r="S81" s="69"/>
      <c r="T81" s="70"/>
      <c r="U81" s="173"/>
    </row>
    <row r="82" spans="1:21" ht="12.75" customHeight="1" x14ac:dyDescent="0.2">
      <c r="A82" s="60" t="s">
        <v>76</v>
      </c>
      <c r="B82" s="62"/>
      <c r="C82" s="63"/>
      <c r="D82" s="63"/>
      <c r="E82" s="64"/>
      <c r="F82" s="170"/>
      <c r="G82" s="62"/>
      <c r="H82" s="63"/>
      <c r="I82" s="63"/>
      <c r="J82" s="63"/>
      <c r="K82" s="170"/>
      <c r="L82" s="63"/>
      <c r="M82" s="63"/>
      <c r="N82" s="63"/>
      <c r="O82" s="64"/>
      <c r="P82" s="170"/>
      <c r="Q82" s="62"/>
      <c r="R82" s="63"/>
      <c r="S82" s="63"/>
      <c r="T82" s="64"/>
      <c r="U82" s="170"/>
    </row>
    <row r="83" spans="1:21" ht="12.75" customHeight="1" x14ac:dyDescent="0.2">
      <c r="A83" s="60" t="s">
        <v>125</v>
      </c>
      <c r="B83" s="62"/>
      <c r="C83" s="63"/>
      <c r="D83" s="63"/>
      <c r="E83" s="64"/>
      <c r="F83" s="170"/>
      <c r="G83" s="62"/>
      <c r="H83" s="63"/>
      <c r="I83" s="63"/>
      <c r="J83" s="63"/>
      <c r="K83" s="170"/>
      <c r="L83" s="63"/>
      <c r="M83" s="63"/>
      <c r="N83" s="63"/>
      <c r="O83" s="64"/>
      <c r="P83" s="170"/>
      <c r="Q83" s="62"/>
      <c r="R83" s="63"/>
      <c r="S83" s="63"/>
      <c r="T83" s="64"/>
      <c r="U83" s="170"/>
    </row>
    <row r="84" spans="1:21" ht="12.75" customHeight="1" x14ac:dyDescent="0.2">
      <c r="A84" s="60" t="s">
        <v>126</v>
      </c>
      <c r="B84" s="62"/>
      <c r="C84" s="63"/>
      <c r="D84" s="63"/>
      <c r="E84" s="64"/>
      <c r="F84" s="170"/>
      <c r="G84" s="62"/>
      <c r="H84" s="63"/>
      <c r="I84" s="63"/>
      <c r="J84" s="63"/>
      <c r="K84" s="170"/>
      <c r="L84" s="63"/>
      <c r="M84" s="63"/>
      <c r="N84" s="63"/>
      <c r="O84" s="64"/>
      <c r="P84" s="170"/>
      <c r="Q84" s="62"/>
      <c r="R84" s="63"/>
      <c r="S84" s="63"/>
      <c r="T84" s="64"/>
      <c r="U84" s="170"/>
    </row>
    <row r="85" spans="1:21" ht="12.75" customHeight="1" x14ac:dyDescent="0.2">
      <c r="A85" s="61" t="s">
        <v>127</v>
      </c>
      <c r="B85" s="65">
        <v>6</v>
      </c>
      <c r="C85" s="66">
        <v>0</v>
      </c>
      <c r="D85" s="66">
        <v>62</v>
      </c>
      <c r="E85" s="67">
        <v>0</v>
      </c>
      <c r="F85" s="172">
        <f t="shared" si="10"/>
        <v>-100</v>
      </c>
      <c r="G85" s="65">
        <v>0</v>
      </c>
      <c r="H85" s="66">
        <v>0</v>
      </c>
      <c r="I85" s="66">
        <v>66</v>
      </c>
      <c r="J85" s="66">
        <v>0</v>
      </c>
      <c r="K85" s="172">
        <f t="shared" si="11"/>
        <v>-100</v>
      </c>
      <c r="L85" s="66">
        <v>0</v>
      </c>
      <c r="M85" s="66">
        <v>0</v>
      </c>
      <c r="N85" s="66">
        <v>0</v>
      </c>
      <c r="O85" s="67">
        <v>0</v>
      </c>
      <c r="P85" s="172" t="s">
        <v>300</v>
      </c>
      <c r="Q85" s="65">
        <f t="shared" si="16"/>
        <v>0</v>
      </c>
      <c r="R85" s="66">
        <f t="shared" si="17"/>
        <v>0</v>
      </c>
      <c r="S85" s="66">
        <f t="shared" si="14"/>
        <v>66</v>
      </c>
      <c r="T85" s="67">
        <f t="shared" si="15"/>
        <v>0</v>
      </c>
      <c r="U85" s="172">
        <f t="shared" si="13"/>
        <v>-100</v>
      </c>
    </row>
    <row r="86" spans="1:21" ht="12.75" customHeight="1" x14ac:dyDescent="0.2">
      <c r="A86" s="61" t="s">
        <v>128</v>
      </c>
      <c r="B86" s="65">
        <v>9474</v>
      </c>
      <c r="C86" s="66">
        <v>6118</v>
      </c>
      <c r="D86" s="66">
        <v>88614</v>
      </c>
      <c r="E86" s="67">
        <v>50046</v>
      </c>
      <c r="F86" s="172">
        <f t="shared" si="10"/>
        <v>-43.523596722865463</v>
      </c>
      <c r="G86" s="65">
        <v>1729</v>
      </c>
      <c r="H86" s="66">
        <v>934</v>
      </c>
      <c r="I86" s="66">
        <v>28084</v>
      </c>
      <c r="J86" s="66">
        <v>17419</v>
      </c>
      <c r="K86" s="172">
        <f t="shared" si="11"/>
        <v>-37.975359635379576</v>
      </c>
      <c r="L86" s="66">
        <v>12607</v>
      </c>
      <c r="M86" s="66">
        <v>6986</v>
      </c>
      <c r="N86" s="66">
        <v>65504</v>
      </c>
      <c r="O86" s="67">
        <v>35033</v>
      </c>
      <c r="P86" s="172">
        <f t="shared" si="12"/>
        <v>-46.51776990718124</v>
      </c>
      <c r="Q86" s="65">
        <f t="shared" si="16"/>
        <v>14336</v>
      </c>
      <c r="R86" s="66">
        <f t="shared" si="17"/>
        <v>7920</v>
      </c>
      <c r="S86" s="66">
        <f t="shared" si="14"/>
        <v>93588</v>
      </c>
      <c r="T86" s="67">
        <f t="shared" si="15"/>
        <v>52452</v>
      </c>
      <c r="U86" s="172">
        <f t="shared" si="13"/>
        <v>-43.954353122195158</v>
      </c>
    </row>
    <row r="87" spans="1:21" ht="12.75" customHeight="1" x14ac:dyDescent="0.2">
      <c r="A87" s="61" t="s">
        <v>129</v>
      </c>
      <c r="B87" s="65">
        <v>1500</v>
      </c>
      <c r="C87" s="66">
        <v>1049</v>
      </c>
      <c r="D87" s="66">
        <v>10936</v>
      </c>
      <c r="E87" s="67">
        <v>6384</v>
      </c>
      <c r="F87" s="172">
        <f t="shared" si="10"/>
        <v>-41.62399414776884</v>
      </c>
      <c r="G87" s="65">
        <v>1398</v>
      </c>
      <c r="H87" s="66">
        <v>930</v>
      </c>
      <c r="I87" s="66">
        <v>11724</v>
      </c>
      <c r="J87" s="66">
        <v>6346</v>
      </c>
      <c r="K87" s="172">
        <f t="shared" si="11"/>
        <v>-45.871716137836913</v>
      </c>
      <c r="L87" s="66">
        <v>0</v>
      </c>
      <c r="M87" s="66">
        <v>72</v>
      </c>
      <c r="N87" s="66">
        <v>31</v>
      </c>
      <c r="O87" s="67">
        <v>218</v>
      </c>
      <c r="P87" s="172">
        <f t="shared" si="12"/>
        <v>603.22580645161293</v>
      </c>
      <c r="Q87" s="65">
        <f t="shared" si="16"/>
        <v>1398</v>
      </c>
      <c r="R87" s="66">
        <f t="shared" si="17"/>
        <v>1002</v>
      </c>
      <c r="S87" s="66">
        <f t="shared" si="14"/>
        <v>11755</v>
      </c>
      <c r="T87" s="67">
        <f t="shared" si="15"/>
        <v>6564</v>
      </c>
      <c r="U87" s="172">
        <f t="shared" si="13"/>
        <v>-44.159931943853678</v>
      </c>
    </row>
    <row r="88" spans="1:21" ht="12.75" customHeight="1" x14ac:dyDescent="0.2">
      <c r="A88" s="61" t="s">
        <v>130</v>
      </c>
      <c r="B88" s="65">
        <v>10521</v>
      </c>
      <c r="C88" s="66">
        <v>14243</v>
      </c>
      <c r="D88" s="66">
        <v>76028</v>
      </c>
      <c r="E88" s="67">
        <v>62605</v>
      </c>
      <c r="F88" s="172">
        <f t="shared" si="10"/>
        <v>-17.655337507234176</v>
      </c>
      <c r="G88" s="65">
        <v>9521</v>
      </c>
      <c r="H88" s="66">
        <v>12313</v>
      </c>
      <c r="I88" s="66">
        <v>70443</v>
      </c>
      <c r="J88" s="66">
        <v>59247</v>
      </c>
      <c r="K88" s="172">
        <f t="shared" si="11"/>
        <v>-15.893701290405007</v>
      </c>
      <c r="L88" s="66">
        <v>711</v>
      </c>
      <c r="M88" s="66">
        <v>479</v>
      </c>
      <c r="N88" s="66">
        <v>3881</v>
      </c>
      <c r="O88" s="67">
        <v>3377</v>
      </c>
      <c r="P88" s="172">
        <f t="shared" si="12"/>
        <v>-12.986343725843854</v>
      </c>
      <c r="Q88" s="65">
        <f t="shared" si="16"/>
        <v>10232</v>
      </c>
      <c r="R88" s="66">
        <f t="shared" si="17"/>
        <v>12792</v>
      </c>
      <c r="S88" s="66">
        <f t="shared" si="14"/>
        <v>74324</v>
      </c>
      <c r="T88" s="67">
        <f t="shared" si="15"/>
        <v>62624</v>
      </c>
      <c r="U88" s="172">
        <f t="shared" si="13"/>
        <v>-15.741886873688177</v>
      </c>
    </row>
    <row r="89" spans="1:21" ht="12.75" customHeight="1" x14ac:dyDescent="0.2">
      <c r="A89" s="61" t="s">
        <v>131</v>
      </c>
      <c r="B89" s="65">
        <v>0</v>
      </c>
      <c r="C89" s="66">
        <v>9683</v>
      </c>
      <c r="D89" s="66">
        <v>0</v>
      </c>
      <c r="E89" s="67">
        <v>43953</v>
      </c>
      <c r="F89" s="172" t="s">
        <v>300</v>
      </c>
      <c r="G89" s="65">
        <v>0</v>
      </c>
      <c r="H89" s="66">
        <v>5959</v>
      </c>
      <c r="I89" s="66">
        <v>0</v>
      </c>
      <c r="J89" s="66">
        <v>38363</v>
      </c>
      <c r="K89" s="172" t="s">
        <v>300</v>
      </c>
      <c r="L89" s="66">
        <v>0</v>
      </c>
      <c r="M89" s="66">
        <v>1668</v>
      </c>
      <c r="N89" s="66">
        <v>0</v>
      </c>
      <c r="O89" s="67">
        <v>3154</v>
      </c>
      <c r="P89" s="172" t="s">
        <v>300</v>
      </c>
      <c r="Q89" s="65">
        <f t="shared" si="16"/>
        <v>0</v>
      </c>
      <c r="R89" s="66">
        <f t="shared" si="17"/>
        <v>7627</v>
      </c>
      <c r="S89" s="66">
        <f t="shared" si="14"/>
        <v>0</v>
      </c>
      <c r="T89" s="67">
        <f t="shared" si="15"/>
        <v>41517</v>
      </c>
      <c r="U89" s="172" t="s">
        <v>300</v>
      </c>
    </row>
    <row r="90" spans="1:21" ht="12.75" customHeight="1" x14ac:dyDescent="0.2">
      <c r="A90" s="61" t="s">
        <v>132</v>
      </c>
      <c r="B90" s="65">
        <v>7570</v>
      </c>
      <c r="C90" s="66">
        <v>11725</v>
      </c>
      <c r="D90" s="66">
        <v>85843</v>
      </c>
      <c r="E90" s="67">
        <v>70822</v>
      </c>
      <c r="F90" s="172">
        <f t="shared" si="10"/>
        <v>-17.498223501042602</v>
      </c>
      <c r="G90" s="65">
        <v>7586</v>
      </c>
      <c r="H90" s="66">
        <v>11713</v>
      </c>
      <c r="I90" s="66">
        <v>80164</v>
      </c>
      <c r="J90" s="66">
        <v>70495</v>
      </c>
      <c r="K90" s="172">
        <f t="shared" si="11"/>
        <v>-12.061523876054089</v>
      </c>
      <c r="L90" s="66">
        <v>157</v>
      </c>
      <c r="M90" s="66">
        <v>498</v>
      </c>
      <c r="N90" s="66">
        <v>7383</v>
      </c>
      <c r="O90" s="67">
        <v>3454</v>
      </c>
      <c r="P90" s="172">
        <f t="shared" si="12"/>
        <v>-53.216849519165656</v>
      </c>
      <c r="Q90" s="65">
        <f t="shared" si="16"/>
        <v>7743</v>
      </c>
      <c r="R90" s="66">
        <f t="shared" si="17"/>
        <v>12211</v>
      </c>
      <c r="S90" s="66">
        <f t="shared" si="14"/>
        <v>87547</v>
      </c>
      <c r="T90" s="67">
        <f t="shared" si="15"/>
        <v>73949</v>
      </c>
      <c r="U90" s="172">
        <f>(T90-S90)/S90*100</f>
        <v>-15.532228403029229</v>
      </c>
    </row>
    <row r="91" spans="1:21" ht="12.75" customHeight="1" x14ac:dyDescent="0.2">
      <c r="A91" s="17" t="s">
        <v>326</v>
      </c>
      <c r="B91" s="65">
        <v>13729</v>
      </c>
      <c r="C91" s="66">
        <v>14880</v>
      </c>
      <c r="D91" s="66">
        <v>88035</v>
      </c>
      <c r="E91" s="67">
        <v>71430</v>
      </c>
      <c r="F91" s="172">
        <f t="shared" si="10"/>
        <v>-18.861816323053333</v>
      </c>
      <c r="G91" s="65">
        <v>13658</v>
      </c>
      <c r="H91" s="66">
        <v>12251</v>
      </c>
      <c r="I91" s="66">
        <v>88128</v>
      </c>
      <c r="J91" s="66">
        <v>63932</v>
      </c>
      <c r="K91" s="172">
        <f t="shared" si="11"/>
        <v>-27.455519244734933</v>
      </c>
      <c r="L91" s="66">
        <v>3</v>
      </c>
      <c r="M91" s="66">
        <v>315</v>
      </c>
      <c r="N91" s="66">
        <v>433</v>
      </c>
      <c r="O91" s="67">
        <v>1071</v>
      </c>
      <c r="P91" s="172">
        <f t="shared" si="12"/>
        <v>147.34411085450347</v>
      </c>
      <c r="Q91" s="65">
        <f t="shared" si="16"/>
        <v>13661</v>
      </c>
      <c r="R91" s="66">
        <f t="shared" si="17"/>
        <v>12566</v>
      </c>
      <c r="S91" s="66">
        <f t="shared" si="14"/>
        <v>88561</v>
      </c>
      <c r="T91" s="67">
        <f t="shared" si="15"/>
        <v>65003</v>
      </c>
      <c r="U91" s="172">
        <f t="shared" si="13"/>
        <v>-26.600873973871121</v>
      </c>
    </row>
    <row r="92" spans="1:21" ht="12.75" customHeight="1" x14ac:dyDescent="0.2">
      <c r="A92" s="61" t="s">
        <v>133</v>
      </c>
      <c r="B92" s="65">
        <v>111</v>
      </c>
      <c r="C92" s="66">
        <v>2078</v>
      </c>
      <c r="D92" s="66">
        <v>2882</v>
      </c>
      <c r="E92" s="67">
        <v>2451</v>
      </c>
      <c r="F92" s="172">
        <f t="shared" si="10"/>
        <v>-14.954892435808468</v>
      </c>
      <c r="G92" s="65">
        <v>67</v>
      </c>
      <c r="H92" s="66">
        <v>560</v>
      </c>
      <c r="I92" s="66">
        <v>1610</v>
      </c>
      <c r="J92" s="66">
        <v>897</v>
      </c>
      <c r="K92" s="172">
        <f t="shared" si="11"/>
        <v>-44.285714285714285</v>
      </c>
      <c r="L92" s="66">
        <v>76</v>
      </c>
      <c r="M92" s="66">
        <v>95</v>
      </c>
      <c r="N92" s="66">
        <v>1145</v>
      </c>
      <c r="O92" s="67">
        <v>406</v>
      </c>
      <c r="P92" s="172">
        <f t="shared" si="12"/>
        <v>-64.5414847161572</v>
      </c>
      <c r="Q92" s="65">
        <f t="shared" si="16"/>
        <v>143</v>
      </c>
      <c r="R92" s="66">
        <f t="shared" si="17"/>
        <v>655</v>
      </c>
      <c r="S92" s="66">
        <f t="shared" si="14"/>
        <v>2755</v>
      </c>
      <c r="T92" s="67">
        <f t="shared" si="15"/>
        <v>1303</v>
      </c>
      <c r="U92" s="172">
        <f t="shared" si="13"/>
        <v>-52.704174228675136</v>
      </c>
    </row>
    <row r="93" spans="1:21" ht="12.75" customHeight="1" x14ac:dyDescent="0.2">
      <c r="A93" s="61" t="s">
        <v>134</v>
      </c>
      <c r="B93" s="65">
        <v>6139</v>
      </c>
      <c r="C93" s="66">
        <v>5511</v>
      </c>
      <c r="D93" s="66">
        <v>26093</v>
      </c>
      <c r="E93" s="67">
        <v>28442</v>
      </c>
      <c r="F93" s="172">
        <f t="shared" si="10"/>
        <v>9.0024144406545812</v>
      </c>
      <c r="G93" s="65">
        <v>5631</v>
      </c>
      <c r="H93" s="66">
        <v>4971</v>
      </c>
      <c r="I93" s="66">
        <v>24142</v>
      </c>
      <c r="J93" s="66">
        <v>29188</v>
      </c>
      <c r="K93" s="172">
        <f t="shared" si="11"/>
        <v>20.901333775163618</v>
      </c>
      <c r="L93" s="66">
        <v>698</v>
      </c>
      <c r="M93" s="66">
        <v>756</v>
      </c>
      <c r="N93" s="66">
        <v>721</v>
      </c>
      <c r="O93" s="67">
        <v>3480</v>
      </c>
      <c r="P93" s="172">
        <f t="shared" si="12"/>
        <v>382.6629680998613</v>
      </c>
      <c r="Q93" s="65">
        <f t="shared" si="16"/>
        <v>6329</v>
      </c>
      <c r="R93" s="66">
        <f t="shared" si="17"/>
        <v>5727</v>
      </c>
      <c r="S93" s="66">
        <f t="shared" si="14"/>
        <v>24863</v>
      </c>
      <c r="T93" s="67">
        <f t="shared" si="15"/>
        <v>32668</v>
      </c>
      <c r="U93" s="172">
        <f t="shared" si="13"/>
        <v>31.392028315167114</v>
      </c>
    </row>
    <row r="94" spans="1:21" ht="12.75" customHeight="1" x14ac:dyDescent="0.2">
      <c r="A94" s="61" t="s">
        <v>316</v>
      </c>
      <c r="B94" s="65" t="s">
        <v>301</v>
      </c>
      <c r="C94" s="66" t="s">
        <v>301</v>
      </c>
      <c r="D94" s="66">
        <v>33661</v>
      </c>
      <c r="E94" s="67">
        <v>37726</v>
      </c>
      <c r="F94" s="172">
        <f t="shared" si="10"/>
        <v>12.076290068625411</v>
      </c>
      <c r="G94" s="65" t="s">
        <v>301</v>
      </c>
      <c r="H94" s="66" t="s">
        <v>301</v>
      </c>
      <c r="I94" s="66">
        <v>33338</v>
      </c>
      <c r="J94" s="66">
        <v>38919</v>
      </c>
      <c r="K94" s="172">
        <f t="shared" si="11"/>
        <v>16.740656308116865</v>
      </c>
      <c r="L94" s="66" t="s">
        <v>301</v>
      </c>
      <c r="M94" s="66" t="s">
        <v>301</v>
      </c>
      <c r="N94" s="66">
        <v>418</v>
      </c>
      <c r="O94" s="67">
        <v>21</v>
      </c>
      <c r="P94" s="172">
        <f t="shared" si="12"/>
        <v>-94.976076555023923</v>
      </c>
      <c r="Q94" s="65" t="s">
        <v>301</v>
      </c>
      <c r="R94" s="66" t="s">
        <v>301</v>
      </c>
      <c r="S94" s="66">
        <f t="shared" si="14"/>
        <v>33756</v>
      </c>
      <c r="T94" s="67">
        <f t="shared" si="15"/>
        <v>38940</v>
      </c>
      <c r="U94" s="172">
        <f t="shared" si="13"/>
        <v>15.357269818698899</v>
      </c>
    </row>
    <row r="95" spans="1:21" ht="12.75" customHeight="1" x14ac:dyDescent="0.2">
      <c r="A95" s="61" t="s">
        <v>135</v>
      </c>
      <c r="B95" s="65">
        <v>0</v>
      </c>
      <c r="C95" s="66">
        <v>0</v>
      </c>
      <c r="D95" s="66">
        <v>0</v>
      </c>
      <c r="E95" s="67">
        <v>0</v>
      </c>
      <c r="F95" s="172" t="s">
        <v>300</v>
      </c>
      <c r="G95" s="65">
        <v>0</v>
      </c>
      <c r="H95" s="66">
        <v>1762</v>
      </c>
      <c r="I95" s="66">
        <v>0</v>
      </c>
      <c r="J95" s="66">
        <v>7600</v>
      </c>
      <c r="K95" s="172" t="s">
        <v>300</v>
      </c>
      <c r="L95" s="66">
        <v>0</v>
      </c>
      <c r="M95" s="66">
        <v>0</v>
      </c>
      <c r="N95" s="66">
        <v>0</v>
      </c>
      <c r="O95" s="67">
        <v>0</v>
      </c>
      <c r="P95" s="172" t="s">
        <v>300</v>
      </c>
      <c r="Q95" s="65">
        <f t="shared" si="16"/>
        <v>0</v>
      </c>
      <c r="R95" s="66">
        <f t="shared" si="17"/>
        <v>1762</v>
      </c>
      <c r="S95" s="66">
        <f t="shared" si="14"/>
        <v>0</v>
      </c>
      <c r="T95" s="67">
        <f t="shared" si="15"/>
        <v>7600</v>
      </c>
      <c r="U95" s="172" t="s">
        <v>300</v>
      </c>
    </row>
    <row r="96" spans="1:21" ht="12.75" customHeight="1" x14ac:dyDescent="0.2">
      <c r="A96" s="60" t="s">
        <v>136</v>
      </c>
      <c r="B96" s="68">
        <f>SUM(B85:B95)</f>
        <v>49050</v>
      </c>
      <c r="C96" s="69">
        <f t="shared" ref="C96:O96" si="19">SUM(C85:C95)</f>
        <v>65287</v>
      </c>
      <c r="D96" s="69">
        <f t="shared" si="19"/>
        <v>412154</v>
      </c>
      <c r="E96" s="70">
        <f t="shared" si="19"/>
        <v>373859</v>
      </c>
      <c r="F96" s="173">
        <f t="shared" si="10"/>
        <v>-9.2914299024151177</v>
      </c>
      <c r="G96" s="68">
        <f t="shared" si="19"/>
        <v>39590</v>
      </c>
      <c r="H96" s="69">
        <f t="shared" si="19"/>
        <v>51393</v>
      </c>
      <c r="I96" s="69">
        <f t="shared" si="19"/>
        <v>337699</v>
      </c>
      <c r="J96" s="69">
        <f t="shared" si="19"/>
        <v>332406</v>
      </c>
      <c r="K96" s="173">
        <f t="shared" si="11"/>
        <v>-1.5673721272494143</v>
      </c>
      <c r="L96" s="69">
        <f t="shared" si="19"/>
        <v>14252</v>
      </c>
      <c r="M96" s="69">
        <f t="shared" si="19"/>
        <v>10869</v>
      </c>
      <c r="N96" s="69">
        <f t="shared" si="19"/>
        <v>79516</v>
      </c>
      <c r="O96" s="70">
        <f t="shared" si="19"/>
        <v>50214</v>
      </c>
      <c r="P96" s="173">
        <f t="shared" si="12"/>
        <v>-36.850445193420192</v>
      </c>
      <c r="Q96" s="68">
        <f t="shared" si="16"/>
        <v>53842</v>
      </c>
      <c r="R96" s="69">
        <f t="shared" si="17"/>
        <v>62262</v>
      </c>
      <c r="S96" s="69">
        <f t="shared" si="14"/>
        <v>417215</v>
      </c>
      <c r="T96" s="70">
        <f t="shared" si="15"/>
        <v>382620</v>
      </c>
      <c r="U96" s="173">
        <f t="shared" si="13"/>
        <v>-8.2918878755557692</v>
      </c>
    </row>
    <row r="97" spans="1:21" ht="12.75" customHeight="1" x14ac:dyDescent="0.2">
      <c r="A97" s="60" t="s">
        <v>137</v>
      </c>
      <c r="B97" s="62"/>
      <c r="C97" s="63"/>
      <c r="D97" s="63"/>
      <c r="E97" s="64"/>
      <c r="F97" s="170"/>
      <c r="G97" s="62"/>
      <c r="H97" s="63"/>
      <c r="I97" s="63"/>
      <c r="J97" s="63"/>
      <c r="K97" s="170"/>
      <c r="L97" s="63"/>
      <c r="M97" s="63"/>
      <c r="N97" s="63"/>
      <c r="O97" s="64"/>
      <c r="P97" s="170"/>
      <c r="Q97" s="62"/>
      <c r="R97" s="63"/>
      <c r="S97" s="63"/>
      <c r="T97" s="64"/>
      <c r="U97" s="170"/>
    </row>
    <row r="98" spans="1:21" ht="12.75" customHeight="1" x14ac:dyDescent="0.2">
      <c r="A98" s="61" t="s">
        <v>138</v>
      </c>
      <c r="B98" s="65">
        <v>0</v>
      </c>
      <c r="C98" s="66">
        <v>0</v>
      </c>
      <c r="D98" s="66">
        <v>0</v>
      </c>
      <c r="E98" s="67">
        <v>0</v>
      </c>
      <c r="F98" s="172" t="s">
        <v>300</v>
      </c>
      <c r="G98" s="65">
        <v>0</v>
      </c>
      <c r="H98" s="66">
        <v>0</v>
      </c>
      <c r="I98" s="66">
        <v>13</v>
      </c>
      <c r="J98" s="66">
        <v>0</v>
      </c>
      <c r="K98" s="172">
        <f t="shared" si="11"/>
        <v>-100</v>
      </c>
      <c r="L98" s="66">
        <v>0</v>
      </c>
      <c r="M98" s="66">
        <v>0</v>
      </c>
      <c r="N98" s="66">
        <v>0</v>
      </c>
      <c r="O98" s="67">
        <v>0</v>
      </c>
      <c r="P98" s="172" t="s">
        <v>300</v>
      </c>
      <c r="Q98" s="65">
        <f t="shared" si="16"/>
        <v>0</v>
      </c>
      <c r="R98" s="66">
        <f t="shared" si="17"/>
        <v>0</v>
      </c>
      <c r="S98" s="66">
        <f t="shared" si="14"/>
        <v>13</v>
      </c>
      <c r="T98" s="67">
        <f t="shared" si="15"/>
        <v>0</v>
      </c>
      <c r="U98" s="172">
        <f t="shared" si="13"/>
        <v>-100</v>
      </c>
    </row>
    <row r="99" spans="1:21" ht="12.75" customHeight="1" x14ac:dyDescent="0.2">
      <c r="A99" s="61" t="s">
        <v>139</v>
      </c>
      <c r="B99" s="65">
        <v>8294</v>
      </c>
      <c r="C99" s="66">
        <v>16700</v>
      </c>
      <c r="D99" s="66">
        <v>99786</v>
      </c>
      <c r="E99" s="67">
        <v>98151</v>
      </c>
      <c r="F99" s="172">
        <f t="shared" si="10"/>
        <v>-1.6385064037039265</v>
      </c>
      <c r="G99" s="65">
        <v>6713</v>
      </c>
      <c r="H99" s="66">
        <v>10592</v>
      </c>
      <c r="I99" s="66">
        <v>67768</v>
      </c>
      <c r="J99" s="66">
        <v>82683</v>
      </c>
      <c r="K99" s="172">
        <f t="shared" si="11"/>
        <v>22.008912761185222</v>
      </c>
      <c r="L99" s="66">
        <v>3379</v>
      </c>
      <c r="M99" s="66">
        <v>5647</v>
      </c>
      <c r="N99" s="66">
        <v>30993</v>
      </c>
      <c r="O99" s="67">
        <v>15994</v>
      </c>
      <c r="P99" s="172">
        <f t="shared" si="12"/>
        <v>-48.394798825541251</v>
      </c>
      <c r="Q99" s="65">
        <f t="shared" si="16"/>
        <v>10092</v>
      </c>
      <c r="R99" s="66">
        <f t="shared" si="17"/>
        <v>16239</v>
      </c>
      <c r="S99" s="66">
        <f t="shared" si="14"/>
        <v>98761</v>
      </c>
      <c r="T99" s="67">
        <f t="shared" si="15"/>
        <v>98677</v>
      </c>
      <c r="U99" s="172">
        <f t="shared" si="13"/>
        <v>-8.5053816790028464E-2</v>
      </c>
    </row>
    <row r="100" spans="1:21" ht="12.75" customHeight="1" x14ac:dyDescent="0.2">
      <c r="A100" s="61" t="s">
        <v>140</v>
      </c>
      <c r="B100" s="65">
        <v>16382</v>
      </c>
      <c r="C100" s="66">
        <v>10668</v>
      </c>
      <c r="D100" s="66">
        <v>64996</v>
      </c>
      <c r="E100" s="67">
        <v>84229</v>
      </c>
      <c r="F100" s="172">
        <f t="shared" si="10"/>
        <v>29.591051757031199</v>
      </c>
      <c r="G100" s="65">
        <v>4645</v>
      </c>
      <c r="H100" s="66">
        <v>5608</v>
      </c>
      <c r="I100" s="66">
        <v>45227</v>
      </c>
      <c r="J100" s="66">
        <v>60442</v>
      </c>
      <c r="K100" s="172">
        <f t="shared" si="11"/>
        <v>33.641408892917944</v>
      </c>
      <c r="L100" s="66">
        <v>6341</v>
      </c>
      <c r="M100" s="66">
        <v>2889</v>
      </c>
      <c r="N100" s="66">
        <v>12496</v>
      </c>
      <c r="O100" s="67">
        <v>25366</v>
      </c>
      <c r="P100" s="172">
        <f t="shared" si="12"/>
        <v>102.99295774647888</v>
      </c>
      <c r="Q100" s="65">
        <f t="shared" si="16"/>
        <v>10986</v>
      </c>
      <c r="R100" s="66">
        <f t="shared" si="17"/>
        <v>8497</v>
      </c>
      <c r="S100" s="66">
        <f t="shared" si="14"/>
        <v>57723</v>
      </c>
      <c r="T100" s="67">
        <f t="shared" si="15"/>
        <v>85808</v>
      </c>
      <c r="U100" s="172">
        <f t="shared" si="13"/>
        <v>48.654782322471114</v>
      </c>
    </row>
    <row r="101" spans="1:21" ht="12.75" customHeight="1" x14ac:dyDescent="0.2">
      <c r="A101" s="61" t="s">
        <v>141</v>
      </c>
      <c r="B101" s="65">
        <v>48</v>
      </c>
      <c r="C101" s="66">
        <v>48</v>
      </c>
      <c r="D101" s="66">
        <v>1054</v>
      </c>
      <c r="E101" s="67">
        <v>126</v>
      </c>
      <c r="F101" s="172">
        <f t="shared" si="10"/>
        <v>-88.045540796963948</v>
      </c>
      <c r="G101" s="65">
        <v>96</v>
      </c>
      <c r="H101" s="66">
        <v>0</v>
      </c>
      <c r="I101" s="66">
        <v>1601</v>
      </c>
      <c r="J101" s="66">
        <v>0</v>
      </c>
      <c r="K101" s="172">
        <f t="shared" si="11"/>
        <v>-100</v>
      </c>
      <c r="L101" s="66">
        <v>44</v>
      </c>
      <c r="M101" s="66">
        <v>45</v>
      </c>
      <c r="N101" s="66">
        <v>242</v>
      </c>
      <c r="O101" s="67">
        <v>111</v>
      </c>
      <c r="P101" s="172">
        <f t="shared" si="12"/>
        <v>-54.132231404958674</v>
      </c>
      <c r="Q101" s="65">
        <f t="shared" si="16"/>
        <v>140</v>
      </c>
      <c r="R101" s="66">
        <f t="shared" si="17"/>
        <v>45</v>
      </c>
      <c r="S101" s="66">
        <f t="shared" si="14"/>
        <v>1843</v>
      </c>
      <c r="T101" s="67">
        <f t="shared" si="15"/>
        <v>111</v>
      </c>
      <c r="U101" s="172">
        <f t="shared" si="13"/>
        <v>-93.977211068909384</v>
      </c>
    </row>
    <row r="102" spans="1:21" ht="12.75" customHeight="1" x14ac:dyDescent="0.2">
      <c r="A102" s="61" t="s">
        <v>330</v>
      </c>
      <c r="B102" s="65">
        <v>5784</v>
      </c>
      <c r="C102" s="66">
        <v>10047</v>
      </c>
      <c r="D102" s="66">
        <v>85563</v>
      </c>
      <c r="E102" s="67">
        <v>71149</v>
      </c>
      <c r="F102" s="172">
        <f t="shared" si="10"/>
        <v>-16.846066640954618</v>
      </c>
      <c r="G102" s="65">
        <v>7629</v>
      </c>
      <c r="H102" s="66">
        <v>10362</v>
      </c>
      <c r="I102" s="66">
        <v>80958</v>
      </c>
      <c r="J102" s="66">
        <v>71593</v>
      </c>
      <c r="K102" s="172">
        <f t="shared" si="11"/>
        <v>-11.567726475456409</v>
      </c>
      <c r="L102" s="66">
        <v>394</v>
      </c>
      <c r="M102" s="66">
        <v>382</v>
      </c>
      <c r="N102" s="66">
        <v>4398</v>
      </c>
      <c r="O102" s="67">
        <v>2203</v>
      </c>
      <c r="P102" s="172">
        <f t="shared" si="12"/>
        <v>-49.909049567985448</v>
      </c>
      <c r="Q102" s="65">
        <f t="shared" si="16"/>
        <v>8023</v>
      </c>
      <c r="R102" s="66">
        <f t="shared" si="17"/>
        <v>10744</v>
      </c>
      <c r="S102" s="66">
        <f t="shared" si="14"/>
        <v>85356</v>
      </c>
      <c r="T102" s="67">
        <f t="shared" si="15"/>
        <v>73796</v>
      </c>
      <c r="U102" s="172">
        <f t="shared" si="13"/>
        <v>-13.543277566896291</v>
      </c>
    </row>
    <row r="103" spans="1:21" ht="12.75" customHeight="1" x14ac:dyDescent="0.2">
      <c r="A103" s="61" t="s">
        <v>142</v>
      </c>
      <c r="B103" s="65">
        <v>8</v>
      </c>
      <c r="C103" s="66">
        <v>216</v>
      </c>
      <c r="D103" s="66">
        <v>1134</v>
      </c>
      <c r="E103" s="67">
        <v>766</v>
      </c>
      <c r="F103" s="172">
        <f t="shared" si="10"/>
        <v>-32.451499118165785</v>
      </c>
      <c r="G103" s="65">
        <v>501</v>
      </c>
      <c r="H103" s="66">
        <v>97</v>
      </c>
      <c r="I103" s="66">
        <v>2530</v>
      </c>
      <c r="J103" s="66">
        <v>859</v>
      </c>
      <c r="K103" s="172">
        <f t="shared" si="11"/>
        <v>-66.047430830039517</v>
      </c>
      <c r="L103" s="66">
        <v>0</v>
      </c>
      <c r="M103" s="66">
        <v>0</v>
      </c>
      <c r="N103" s="66">
        <v>407</v>
      </c>
      <c r="O103" s="67">
        <v>157</v>
      </c>
      <c r="P103" s="172">
        <f t="shared" si="12"/>
        <v>-61.425061425061422</v>
      </c>
      <c r="Q103" s="65">
        <f t="shared" si="16"/>
        <v>501</v>
      </c>
      <c r="R103" s="66">
        <f t="shared" si="17"/>
        <v>97</v>
      </c>
      <c r="S103" s="66">
        <f t="shared" si="14"/>
        <v>2937</v>
      </c>
      <c r="T103" s="67">
        <f t="shared" si="15"/>
        <v>1016</v>
      </c>
      <c r="U103" s="172">
        <f t="shared" si="13"/>
        <v>-65.406877766428323</v>
      </c>
    </row>
    <row r="104" spans="1:21" ht="12.75" customHeight="1" x14ac:dyDescent="0.2">
      <c r="A104" s="61" t="s">
        <v>143</v>
      </c>
      <c r="B104" s="65">
        <v>749</v>
      </c>
      <c r="C104" s="66">
        <v>354</v>
      </c>
      <c r="D104" s="66">
        <v>5931</v>
      </c>
      <c r="E104" s="67">
        <v>2325</v>
      </c>
      <c r="F104" s="172">
        <f t="shared" si="10"/>
        <v>-60.799190692969141</v>
      </c>
      <c r="G104" s="65">
        <v>757</v>
      </c>
      <c r="H104" s="66">
        <v>494</v>
      </c>
      <c r="I104" s="66">
        <v>7359</v>
      </c>
      <c r="J104" s="66">
        <v>2488</v>
      </c>
      <c r="K104" s="172">
        <f t="shared" si="11"/>
        <v>-66.191058567740185</v>
      </c>
      <c r="L104" s="66">
        <v>30</v>
      </c>
      <c r="M104" s="66">
        <v>0</v>
      </c>
      <c r="N104" s="66">
        <v>32</v>
      </c>
      <c r="O104" s="67">
        <v>0</v>
      </c>
      <c r="P104" s="172">
        <f t="shared" si="12"/>
        <v>-100</v>
      </c>
      <c r="Q104" s="65">
        <f t="shared" si="16"/>
        <v>787</v>
      </c>
      <c r="R104" s="66">
        <f t="shared" si="17"/>
        <v>494</v>
      </c>
      <c r="S104" s="66">
        <f t="shared" si="14"/>
        <v>7391</v>
      </c>
      <c r="T104" s="67">
        <f t="shared" si="15"/>
        <v>2488</v>
      </c>
      <c r="U104" s="172">
        <f t="shared" si="13"/>
        <v>-66.337437423893931</v>
      </c>
    </row>
    <row r="105" spans="1:21" ht="12.75" customHeight="1" x14ac:dyDescent="0.2">
      <c r="A105" s="61" t="s">
        <v>144</v>
      </c>
      <c r="B105" s="65">
        <v>0</v>
      </c>
      <c r="C105" s="66">
        <v>0</v>
      </c>
      <c r="D105" s="66">
        <v>0</v>
      </c>
      <c r="E105" s="67">
        <v>0</v>
      </c>
      <c r="F105" s="172" t="s">
        <v>300</v>
      </c>
      <c r="G105" s="65">
        <v>0</v>
      </c>
      <c r="H105" s="66">
        <v>1</v>
      </c>
      <c r="I105" s="66">
        <v>0</v>
      </c>
      <c r="J105" s="66">
        <v>987</v>
      </c>
      <c r="K105" s="172" t="s">
        <v>300</v>
      </c>
      <c r="L105" s="66">
        <v>0</v>
      </c>
      <c r="M105" s="66">
        <v>0</v>
      </c>
      <c r="N105" s="66">
        <v>0</v>
      </c>
      <c r="O105" s="67">
        <v>0</v>
      </c>
      <c r="P105" s="172" t="s">
        <v>300</v>
      </c>
      <c r="Q105" s="65">
        <f t="shared" si="16"/>
        <v>0</v>
      </c>
      <c r="R105" s="66">
        <f t="shared" si="17"/>
        <v>1</v>
      </c>
      <c r="S105" s="66">
        <f t="shared" si="14"/>
        <v>0</v>
      </c>
      <c r="T105" s="67">
        <f t="shared" si="15"/>
        <v>987</v>
      </c>
      <c r="U105" s="172" t="s">
        <v>300</v>
      </c>
    </row>
    <row r="106" spans="1:21" ht="12.75" customHeight="1" x14ac:dyDescent="0.2">
      <c r="A106" s="60" t="s">
        <v>136</v>
      </c>
      <c r="B106" s="68">
        <v>31265</v>
      </c>
      <c r="C106" s="69">
        <v>38033</v>
      </c>
      <c r="D106" s="69">
        <v>258464</v>
      </c>
      <c r="E106" s="70">
        <v>256746</v>
      </c>
      <c r="F106" s="173">
        <f>(E106-D106)/D106*100</f>
        <v>-0.66469605051380465</v>
      </c>
      <c r="G106" s="68">
        <v>20341</v>
      </c>
      <c r="H106" s="69">
        <v>27154</v>
      </c>
      <c r="I106" s="69">
        <v>205456</v>
      </c>
      <c r="J106" s="69">
        <v>219052</v>
      </c>
      <c r="K106" s="173">
        <f t="shared" si="11"/>
        <v>6.6174752745113308</v>
      </c>
      <c r="L106" s="69">
        <v>10188</v>
      </c>
      <c r="M106" s="69">
        <v>8963</v>
      </c>
      <c r="N106" s="69">
        <v>48568</v>
      </c>
      <c r="O106" s="70">
        <v>43831</v>
      </c>
      <c r="P106" s="173">
        <f t="shared" si="12"/>
        <v>-9.7533355295667921</v>
      </c>
      <c r="Q106" s="68">
        <f t="shared" si="16"/>
        <v>30529</v>
      </c>
      <c r="R106" s="69">
        <f t="shared" si="17"/>
        <v>36117</v>
      </c>
      <c r="S106" s="69">
        <f t="shared" si="14"/>
        <v>254024</v>
      </c>
      <c r="T106" s="70">
        <f t="shared" si="15"/>
        <v>262883</v>
      </c>
      <c r="U106" s="173">
        <f t="shared" si="13"/>
        <v>3.4874657512675968</v>
      </c>
    </row>
    <row r="107" spans="1:21" ht="12.75" customHeight="1" x14ac:dyDescent="0.2">
      <c r="A107" s="60" t="s">
        <v>145</v>
      </c>
      <c r="B107" s="62"/>
      <c r="C107" s="63"/>
      <c r="D107" s="63"/>
      <c r="E107" s="64"/>
      <c r="F107" s="170"/>
      <c r="G107" s="62"/>
      <c r="H107" s="63"/>
      <c r="I107" s="63"/>
      <c r="J107" s="63"/>
      <c r="K107" s="170"/>
      <c r="L107" s="63"/>
      <c r="M107" s="63"/>
      <c r="N107" s="63"/>
      <c r="O107" s="64"/>
      <c r="P107" s="170"/>
      <c r="Q107" s="62"/>
      <c r="R107" s="63"/>
      <c r="S107" s="63"/>
      <c r="T107" s="64"/>
      <c r="U107" s="170"/>
    </row>
    <row r="108" spans="1:21" ht="12.75" customHeight="1" x14ac:dyDescent="0.2">
      <c r="A108" s="61" t="s">
        <v>127</v>
      </c>
      <c r="B108" s="65">
        <v>0</v>
      </c>
      <c r="C108" s="66">
        <v>0</v>
      </c>
      <c r="D108" s="66">
        <v>36</v>
      </c>
      <c r="E108" s="67">
        <v>0</v>
      </c>
      <c r="F108" s="172">
        <f t="shared" si="10"/>
        <v>-100</v>
      </c>
      <c r="G108" s="65">
        <v>0</v>
      </c>
      <c r="H108" s="66">
        <v>0</v>
      </c>
      <c r="I108" s="66">
        <v>12</v>
      </c>
      <c r="J108" s="66">
        <v>0</v>
      </c>
      <c r="K108" s="172">
        <f t="shared" si="11"/>
        <v>-100</v>
      </c>
      <c r="L108" s="66">
        <v>0</v>
      </c>
      <c r="M108" s="66">
        <v>0</v>
      </c>
      <c r="N108" s="66">
        <v>0</v>
      </c>
      <c r="O108" s="67">
        <v>0</v>
      </c>
      <c r="P108" s="172" t="s">
        <v>300</v>
      </c>
      <c r="Q108" s="65">
        <f t="shared" si="16"/>
        <v>0</v>
      </c>
      <c r="R108" s="66">
        <f t="shared" si="17"/>
        <v>0</v>
      </c>
      <c r="S108" s="66">
        <f t="shared" si="14"/>
        <v>12</v>
      </c>
      <c r="T108" s="67">
        <f t="shared" si="15"/>
        <v>0</v>
      </c>
      <c r="U108" s="172">
        <f t="shared" si="13"/>
        <v>-100</v>
      </c>
    </row>
    <row r="109" spans="1:21" ht="12.75" customHeight="1" x14ac:dyDescent="0.2">
      <c r="A109" s="61" t="s">
        <v>146</v>
      </c>
      <c r="B109" s="65">
        <v>120</v>
      </c>
      <c r="C109" s="66">
        <v>0</v>
      </c>
      <c r="D109" s="66">
        <v>2048</v>
      </c>
      <c r="E109" s="67">
        <v>121</v>
      </c>
      <c r="F109" s="172">
        <f t="shared" si="10"/>
        <v>-94.091796875</v>
      </c>
      <c r="G109" s="65">
        <v>82</v>
      </c>
      <c r="H109" s="66">
        <v>0</v>
      </c>
      <c r="I109" s="66">
        <v>1899</v>
      </c>
      <c r="J109" s="66">
        <v>0</v>
      </c>
      <c r="K109" s="172">
        <f t="shared" si="11"/>
        <v>-100</v>
      </c>
      <c r="L109" s="66">
        <v>15</v>
      </c>
      <c r="M109" s="66">
        <v>6</v>
      </c>
      <c r="N109" s="66">
        <v>844</v>
      </c>
      <c r="O109" s="67">
        <v>744</v>
      </c>
      <c r="P109" s="172">
        <f t="shared" si="12"/>
        <v>-11.848341232227488</v>
      </c>
      <c r="Q109" s="65">
        <f t="shared" si="16"/>
        <v>97</v>
      </c>
      <c r="R109" s="66">
        <f t="shared" si="17"/>
        <v>6</v>
      </c>
      <c r="S109" s="66">
        <f t="shared" si="14"/>
        <v>2743</v>
      </c>
      <c r="T109" s="67">
        <f t="shared" si="15"/>
        <v>744</v>
      </c>
      <c r="U109" s="172">
        <f t="shared" si="13"/>
        <v>-72.876412686839231</v>
      </c>
    </row>
    <row r="110" spans="1:21" ht="12.75" customHeight="1" x14ac:dyDescent="0.2">
      <c r="A110" s="61" t="s">
        <v>147</v>
      </c>
      <c r="B110" s="65">
        <v>7365</v>
      </c>
      <c r="C110" s="66">
        <v>4283</v>
      </c>
      <c r="D110" s="66">
        <v>61538</v>
      </c>
      <c r="E110" s="67">
        <v>32950</v>
      </c>
      <c r="F110" s="172">
        <f t="shared" si="10"/>
        <v>-46.455848418863141</v>
      </c>
      <c r="G110" s="65">
        <v>7420</v>
      </c>
      <c r="H110" s="66">
        <v>4328</v>
      </c>
      <c r="I110" s="66">
        <v>63429</v>
      </c>
      <c r="J110" s="66">
        <v>32339</v>
      </c>
      <c r="K110" s="172">
        <f t="shared" si="11"/>
        <v>-49.015434580396978</v>
      </c>
      <c r="L110" s="66">
        <v>102</v>
      </c>
      <c r="M110" s="66">
        <v>96</v>
      </c>
      <c r="N110" s="66">
        <v>1486</v>
      </c>
      <c r="O110" s="67">
        <v>690</v>
      </c>
      <c r="P110" s="172">
        <f t="shared" si="12"/>
        <v>-53.566621803499324</v>
      </c>
      <c r="Q110" s="65">
        <f t="shared" si="16"/>
        <v>7522</v>
      </c>
      <c r="R110" s="66">
        <f t="shared" si="17"/>
        <v>4424</v>
      </c>
      <c r="S110" s="66">
        <f t="shared" si="14"/>
        <v>64915</v>
      </c>
      <c r="T110" s="67">
        <f t="shared" si="15"/>
        <v>33029</v>
      </c>
      <c r="U110" s="172">
        <f t="shared" si="13"/>
        <v>-49.11961796195024</v>
      </c>
    </row>
    <row r="111" spans="1:21" ht="12.75" customHeight="1" x14ac:dyDescent="0.2">
      <c r="A111" s="61" t="s">
        <v>328</v>
      </c>
      <c r="B111" s="65">
        <v>312</v>
      </c>
      <c r="C111" s="66">
        <v>3079</v>
      </c>
      <c r="D111" s="66">
        <v>15486</v>
      </c>
      <c r="E111" s="67">
        <v>15953</v>
      </c>
      <c r="F111" s="172">
        <f t="shared" si="10"/>
        <v>3.0156270179516982</v>
      </c>
      <c r="G111" s="65">
        <v>2521</v>
      </c>
      <c r="H111" s="66">
        <v>3088</v>
      </c>
      <c r="I111" s="66">
        <v>15244</v>
      </c>
      <c r="J111" s="66">
        <v>16631</v>
      </c>
      <c r="K111" s="172">
        <f t="shared" si="11"/>
        <v>9.0986617685646802</v>
      </c>
      <c r="L111" s="66">
        <v>2</v>
      </c>
      <c r="M111" s="66">
        <v>1</v>
      </c>
      <c r="N111" s="66">
        <v>30</v>
      </c>
      <c r="O111" s="67">
        <v>20</v>
      </c>
      <c r="P111" s="172">
        <f t="shared" si="12"/>
        <v>-33.333333333333329</v>
      </c>
      <c r="Q111" s="65">
        <f t="shared" si="16"/>
        <v>2523</v>
      </c>
      <c r="R111" s="66">
        <f t="shared" si="17"/>
        <v>3089</v>
      </c>
      <c r="S111" s="66">
        <f t="shared" si="14"/>
        <v>15274</v>
      </c>
      <c r="T111" s="67">
        <f t="shared" si="15"/>
        <v>16651</v>
      </c>
      <c r="U111" s="172">
        <f t="shared" si="13"/>
        <v>9.0153201518921051</v>
      </c>
    </row>
    <row r="112" spans="1:21" ht="12.75" customHeight="1" x14ac:dyDescent="0.2">
      <c r="A112" s="61" t="s">
        <v>148</v>
      </c>
      <c r="B112" s="65">
        <v>3311</v>
      </c>
      <c r="C112" s="66">
        <v>3420</v>
      </c>
      <c r="D112" s="66">
        <v>17007</v>
      </c>
      <c r="E112" s="67">
        <v>21054</v>
      </c>
      <c r="F112" s="172">
        <f t="shared" si="10"/>
        <v>23.796083965426</v>
      </c>
      <c r="G112" s="65">
        <v>3021</v>
      </c>
      <c r="H112" s="66">
        <v>3430</v>
      </c>
      <c r="I112" s="66">
        <v>15930</v>
      </c>
      <c r="J112" s="66">
        <v>20185</v>
      </c>
      <c r="K112" s="172">
        <f t="shared" si="11"/>
        <v>26.710608913998747</v>
      </c>
      <c r="L112" s="66">
        <v>0</v>
      </c>
      <c r="M112" s="66">
        <v>0</v>
      </c>
      <c r="N112" s="66">
        <v>0</v>
      </c>
      <c r="O112" s="67">
        <v>0</v>
      </c>
      <c r="P112" s="172" t="s">
        <v>300</v>
      </c>
      <c r="Q112" s="65">
        <f t="shared" si="16"/>
        <v>3021</v>
      </c>
      <c r="R112" s="66">
        <f t="shared" si="17"/>
        <v>3430</v>
      </c>
      <c r="S112" s="66">
        <f t="shared" si="14"/>
        <v>15930</v>
      </c>
      <c r="T112" s="67">
        <f t="shared" si="15"/>
        <v>20185</v>
      </c>
      <c r="U112" s="172">
        <f t="shared" si="13"/>
        <v>26.710608913998747</v>
      </c>
    </row>
    <row r="113" spans="1:21" ht="12.75" customHeight="1" x14ac:dyDescent="0.2">
      <c r="A113" s="61" t="s">
        <v>149</v>
      </c>
      <c r="B113" s="65">
        <v>0</v>
      </c>
      <c r="C113" s="66">
        <v>0</v>
      </c>
      <c r="D113" s="66">
        <v>0</v>
      </c>
      <c r="E113" s="67">
        <v>0</v>
      </c>
      <c r="F113" s="172" t="s">
        <v>300</v>
      </c>
      <c r="G113" s="65">
        <v>37</v>
      </c>
      <c r="H113" s="66">
        <v>0</v>
      </c>
      <c r="I113" s="66">
        <v>352</v>
      </c>
      <c r="J113" s="66">
        <v>0</v>
      </c>
      <c r="K113" s="172">
        <f t="shared" si="11"/>
        <v>-100</v>
      </c>
      <c r="L113" s="66">
        <v>0</v>
      </c>
      <c r="M113" s="66">
        <v>0</v>
      </c>
      <c r="N113" s="66">
        <v>0</v>
      </c>
      <c r="O113" s="67">
        <v>0</v>
      </c>
      <c r="P113" s="172" t="s">
        <v>300</v>
      </c>
      <c r="Q113" s="65">
        <f t="shared" si="16"/>
        <v>37</v>
      </c>
      <c r="R113" s="66">
        <f t="shared" si="17"/>
        <v>0</v>
      </c>
      <c r="S113" s="66">
        <f t="shared" si="14"/>
        <v>352</v>
      </c>
      <c r="T113" s="67">
        <f t="shared" si="15"/>
        <v>0</v>
      </c>
      <c r="U113" s="172">
        <f t="shared" si="13"/>
        <v>-100</v>
      </c>
    </row>
    <row r="114" spans="1:21" ht="12.75" customHeight="1" x14ac:dyDescent="0.2">
      <c r="A114" s="61" t="s">
        <v>317</v>
      </c>
      <c r="B114" s="65" t="s">
        <v>301</v>
      </c>
      <c r="C114" s="66" t="s">
        <v>301</v>
      </c>
      <c r="D114" s="66">
        <v>11676</v>
      </c>
      <c r="E114" s="67">
        <v>11067</v>
      </c>
      <c r="F114" s="172">
        <f t="shared" si="10"/>
        <v>-5.2158273381294968</v>
      </c>
      <c r="G114" s="65" t="s">
        <v>301</v>
      </c>
      <c r="H114" s="66" t="s">
        <v>301</v>
      </c>
      <c r="I114" s="66">
        <v>11969</v>
      </c>
      <c r="J114" s="66">
        <v>12079</v>
      </c>
      <c r="K114" s="172">
        <f t="shared" si="11"/>
        <v>0.91904085554348736</v>
      </c>
      <c r="L114" s="66" t="s">
        <v>301</v>
      </c>
      <c r="M114" s="66" t="s">
        <v>301</v>
      </c>
      <c r="N114" s="66">
        <v>165</v>
      </c>
      <c r="O114" s="67">
        <v>2</v>
      </c>
      <c r="P114" s="172">
        <f t="shared" si="12"/>
        <v>-98.787878787878796</v>
      </c>
      <c r="Q114" s="65" t="s">
        <v>301</v>
      </c>
      <c r="R114" s="66" t="s">
        <v>301</v>
      </c>
      <c r="S114" s="66">
        <f t="shared" si="14"/>
        <v>12134</v>
      </c>
      <c r="T114" s="67">
        <f t="shared" si="15"/>
        <v>12081</v>
      </c>
      <c r="U114" s="172">
        <f t="shared" si="13"/>
        <v>-0.43678918740728528</v>
      </c>
    </row>
    <row r="115" spans="1:21" ht="12.75" customHeight="1" x14ac:dyDescent="0.2">
      <c r="A115" s="60" t="s">
        <v>136</v>
      </c>
      <c r="B115" s="68">
        <f>SUM(B108:B114)</f>
        <v>11108</v>
      </c>
      <c r="C115" s="69">
        <f t="shared" ref="C115:O115" si="20">SUM(C108:C114)</f>
        <v>10782</v>
      </c>
      <c r="D115" s="69">
        <f t="shared" si="20"/>
        <v>107791</v>
      </c>
      <c r="E115" s="70">
        <f t="shared" si="20"/>
        <v>81145</v>
      </c>
      <c r="F115" s="173">
        <f t="shared" si="10"/>
        <v>-24.720060116336242</v>
      </c>
      <c r="G115" s="68">
        <f t="shared" si="20"/>
        <v>13081</v>
      </c>
      <c r="H115" s="69">
        <f t="shared" si="20"/>
        <v>10846</v>
      </c>
      <c r="I115" s="69">
        <f t="shared" si="20"/>
        <v>108835</v>
      </c>
      <c r="J115" s="69">
        <f t="shared" si="20"/>
        <v>81234</v>
      </c>
      <c r="K115" s="173">
        <f t="shared" si="11"/>
        <v>-25.360407956999126</v>
      </c>
      <c r="L115" s="69">
        <f t="shared" si="20"/>
        <v>119</v>
      </c>
      <c r="M115" s="69">
        <f t="shared" si="20"/>
        <v>103</v>
      </c>
      <c r="N115" s="69">
        <f t="shared" si="20"/>
        <v>2525</v>
      </c>
      <c r="O115" s="70">
        <f t="shared" si="20"/>
        <v>1456</v>
      </c>
      <c r="P115" s="173">
        <f t="shared" si="12"/>
        <v>-42.336633663366335</v>
      </c>
      <c r="Q115" s="68">
        <f t="shared" si="16"/>
        <v>13200</v>
      </c>
      <c r="R115" s="69">
        <f t="shared" si="17"/>
        <v>10949</v>
      </c>
      <c r="S115" s="69">
        <f t="shared" si="14"/>
        <v>111360</v>
      </c>
      <c r="T115" s="70">
        <f t="shared" si="15"/>
        <v>82690</v>
      </c>
      <c r="U115" s="173">
        <f t="shared" si="13"/>
        <v>-25.745330459770116</v>
      </c>
    </row>
    <row r="116" spans="1:21" ht="12.75" customHeight="1" x14ac:dyDescent="0.2">
      <c r="A116" s="60" t="s">
        <v>327</v>
      </c>
      <c r="B116" s="68"/>
      <c r="C116" s="69"/>
      <c r="D116" s="69"/>
      <c r="E116" s="70"/>
      <c r="F116" s="173"/>
      <c r="G116" s="68"/>
      <c r="H116" s="69"/>
      <c r="I116" s="69"/>
      <c r="J116" s="69"/>
      <c r="K116" s="173"/>
      <c r="L116" s="69"/>
      <c r="M116" s="69"/>
      <c r="N116" s="69"/>
      <c r="O116" s="70"/>
      <c r="P116" s="173"/>
      <c r="Q116" s="68"/>
      <c r="R116" s="69"/>
      <c r="S116" s="69"/>
      <c r="T116" s="70"/>
      <c r="U116" s="173"/>
    </row>
    <row r="117" spans="1:21" ht="12.75" customHeight="1" x14ac:dyDescent="0.2">
      <c r="A117" s="60" t="s">
        <v>313</v>
      </c>
      <c r="B117" s="68"/>
      <c r="C117" s="69" t="s">
        <v>321</v>
      </c>
      <c r="D117" s="69"/>
      <c r="E117" s="70"/>
      <c r="F117" s="173"/>
      <c r="G117" s="68"/>
      <c r="H117" s="69"/>
      <c r="I117" s="69"/>
      <c r="J117" s="69"/>
      <c r="K117" s="173"/>
      <c r="L117" s="69"/>
      <c r="M117" s="69"/>
      <c r="N117" s="69"/>
      <c r="O117" s="70"/>
      <c r="P117" s="173"/>
      <c r="Q117" s="68"/>
      <c r="R117" s="69"/>
      <c r="S117" s="69"/>
      <c r="T117" s="70"/>
      <c r="U117" s="173"/>
    </row>
    <row r="118" spans="1:21" ht="12.75" customHeight="1" x14ac:dyDescent="0.2">
      <c r="A118" s="60" t="s">
        <v>150</v>
      </c>
      <c r="B118" s="62"/>
      <c r="C118" s="63"/>
      <c r="D118" s="63"/>
      <c r="E118" s="64"/>
      <c r="F118" s="170"/>
      <c r="G118" s="62"/>
      <c r="H118" s="63"/>
      <c r="I118" s="63"/>
      <c r="J118" s="63"/>
      <c r="K118" s="170"/>
      <c r="L118" s="63"/>
      <c r="M118" s="63"/>
      <c r="N118" s="63"/>
      <c r="O118" s="64"/>
      <c r="P118" s="170"/>
      <c r="Q118" s="62"/>
      <c r="R118" s="63"/>
      <c r="S118" s="63"/>
      <c r="T118" s="64"/>
      <c r="U118" s="170"/>
    </row>
    <row r="119" spans="1:21" ht="12.75" customHeight="1" x14ac:dyDescent="0.2">
      <c r="A119" s="61" t="s">
        <v>138</v>
      </c>
      <c r="B119" s="65">
        <v>129</v>
      </c>
      <c r="C119" s="66">
        <v>0</v>
      </c>
      <c r="D119" s="66">
        <v>928</v>
      </c>
      <c r="E119" s="67">
        <v>766</v>
      </c>
      <c r="F119" s="172">
        <f t="shared" si="10"/>
        <v>-17.456896551724139</v>
      </c>
      <c r="G119" s="65">
        <v>194</v>
      </c>
      <c r="H119" s="66">
        <v>0</v>
      </c>
      <c r="I119" s="66">
        <v>1073</v>
      </c>
      <c r="J119" s="66">
        <v>700</v>
      </c>
      <c r="K119" s="172">
        <f t="shared" si="11"/>
        <v>-34.762348555452007</v>
      </c>
      <c r="L119" s="66">
        <v>0</v>
      </c>
      <c r="M119" s="66">
        <v>0</v>
      </c>
      <c r="N119" s="66">
        <v>13</v>
      </c>
      <c r="O119" s="67">
        <v>0</v>
      </c>
      <c r="P119" s="172">
        <f t="shared" si="12"/>
        <v>-100</v>
      </c>
      <c r="Q119" s="65">
        <f t="shared" si="16"/>
        <v>194</v>
      </c>
      <c r="R119" s="66">
        <f t="shared" si="17"/>
        <v>0</v>
      </c>
      <c r="S119" s="66">
        <f t="shared" si="14"/>
        <v>1086</v>
      </c>
      <c r="T119" s="67">
        <f t="shared" si="15"/>
        <v>700</v>
      </c>
      <c r="U119" s="172">
        <f t="shared" si="13"/>
        <v>-35.543278084714544</v>
      </c>
    </row>
    <row r="120" spans="1:21" ht="12.75" customHeight="1" x14ac:dyDescent="0.2">
      <c r="A120" s="61" t="s">
        <v>151</v>
      </c>
      <c r="B120" s="65">
        <v>0</v>
      </c>
      <c r="C120" s="66">
        <v>0</v>
      </c>
      <c r="D120" s="66">
        <v>675</v>
      </c>
      <c r="E120" s="67">
        <v>78</v>
      </c>
      <c r="F120" s="172">
        <f t="shared" si="10"/>
        <v>-88.444444444444443</v>
      </c>
      <c r="G120" s="65">
        <v>81</v>
      </c>
      <c r="H120" s="66">
        <v>0</v>
      </c>
      <c r="I120" s="66">
        <v>804</v>
      </c>
      <c r="J120" s="66">
        <v>0</v>
      </c>
      <c r="K120" s="172">
        <f t="shared" si="11"/>
        <v>-100</v>
      </c>
      <c r="L120" s="66">
        <v>8</v>
      </c>
      <c r="M120" s="66">
        <v>52</v>
      </c>
      <c r="N120" s="66">
        <v>76</v>
      </c>
      <c r="O120" s="67">
        <v>165</v>
      </c>
      <c r="P120" s="172">
        <f t="shared" si="12"/>
        <v>117.10526315789474</v>
      </c>
      <c r="Q120" s="65">
        <f t="shared" si="16"/>
        <v>89</v>
      </c>
      <c r="R120" s="66">
        <f t="shared" si="17"/>
        <v>52</v>
      </c>
      <c r="S120" s="66">
        <f t="shared" si="14"/>
        <v>880</v>
      </c>
      <c r="T120" s="67">
        <f t="shared" si="15"/>
        <v>165</v>
      </c>
      <c r="U120" s="172">
        <f t="shared" si="13"/>
        <v>-81.25</v>
      </c>
    </row>
    <row r="121" spans="1:21" ht="12.75" customHeight="1" x14ac:dyDescent="0.2">
      <c r="A121" s="61" t="s">
        <v>318</v>
      </c>
      <c r="B121" s="65" t="s">
        <v>301</v>
      </c>
      <c r="C121" s="66" t="s">
        <v>301</v>
      </c>
      <c r="D121" s="66">
        <v>1947</v>
      </c>
      <c r="E121" s="67">
        <v>0</v>
      </c>
      <c r="F121" s="172">
        <f t="shared" si="10"/>
        <v>-100</v>
      </c>
      <c r="G121" s="65" t="s">
        <v>301</v>
      </c>
      <c r="H121" s="66" t="s">
        <v>301</v>
      </c>
      <c r="I121" s="66">
        <v>1962</v>
      </c>
      <c r="J121" s="66">
        <v>0</v>
      </c>
      <c r="K121" s="172">
        <f t="shared" si="11"/>
        <v>-100</v>
      </c>
      <c r="L121" s="66" t="s">
        <v>301</v>
      </c>
      <c r="M121" s="66" t="s">
        <v>301</v>
      </c>
      <c r="N121" s="66">
        <v>207</v>
      </c>
      <c r="O121" s="67">
        <v>0</v>
      </c>
      <c r="P121" s="172">
        <f t="shared" si="12"/>
        <v>-100</v>
      </c>
      <c r="Q121" s="65" t="s">
        <v>301</v>
      </c>
      <c r="R121" s="66" t="s">
        <v>301</v>
      </c>
      <c r="S121" s="66">
        <f t="shared" si="14"/>
        <v>2169</v>
      </c>
      <c r="T121" s="67">
        <f t="shared" si="15"/>
        <v>0</v>
      </c>
      <c r="U121" s="172">
        <f t="shared" si="13"/>
        <v>-100</v>
      </c>
    </row>
    <row r="122" spans="1:21" ht="12.75" customHeight="1" x14ac:dyDescent="0.2">
      <c r="A122" s="61" t="s">
        <v>152</v>
      </c>
      <c r="B122" s="65">
        <v>3302</v>
      </c>
      <c r="C122" s="66">
        <v>2256</v>
      </c>
      <c r="D122" s="66">
        <v>42015</v>
      </c>
      <c r="E122" s="67">
        <v>21677</v>
      </c>
      <c r="F122" s="172">
        <f t="shared" si="10"/>
        <v>-48.406521480423656</v>
      </c>
      <c r="G122" s="65">
        <v>3414</v>
      </c>
      <c r="H122" s="66">
        <v>2764</v>
      </c>
      <c r="I122" s="66">
        <v>41842</v>
      </c>
      <c r="J122" s="66">
        <v>22234</v>
      </c>
      <c r="K122" s="172">
        <f t="shared" si="11"/>
        <v>-46.862004684288515</v>
      </c>
      <c r="L122" s="66">
        <v>4</v>
      </c>
      <c r="M122" s="66">
        <v>0</v>
      </c>
      <c r="N122" s="66">
        <v>22</v>
      </c>
      <c r="O122" s="67">
        <v>0</v>
      </c>
      <c r="P122" s="172">
        <f t="shared" si="12"/>
        <v>-100</v>
      </c>
      <c r="Q122" s="65">
        <f t="shared" si="16"/>
        <v>3418</v>
      </c>
      <c r="R122" s="66">
        <f t="shared" si="17"/>
        <v>2764</v>
      </c>
      <c r="S122" s="66">
        <f t="shared" si="14"/>
        <v>41864</v>
      </c>
      <c r="T122" s="67">
        <f t="shared" si="15"/>
        <v>22234</v>
      </c>
      <c r="U122" s="172">
        <f t="shared" si="13"/>
        <v>-46.889929294859542</v>
      </c>
    </row>
    <row r="123" spans="1:21" ht="12.75" customHeight="1" x14ac:dyDescent="0.2">
      <c r="A123" s="60" t="s">
        <v>136</v>
      </c>
      <c r="B123" s="68">
        <f>SUM(B119:B122)</f>
        <v>3431</v>
      </c>
      <c r="C123" s="69">
        <f t="shared" ref="C123:O123" si="21">SUM(C119:C122)</f>
        <v>2256</v>
      </c>
      <c r="D123" s="69">
        <f t="shared" si="21"/>
        <v>45565</v>
      </c>
      <c r="E123" s="70">
        <f t="shared" si="21"/>
        <v>22521</v>
      </c>
      <c r="F123" s="173">
        <f t="shared" si="10"/>
        <v>-50.573905409854056</v>
      </c>
      <c r="G123" s="68">
        <f t="shared" si="21"/>
        <v>3689</v>
      </c>
      <c r="H123" s="69">
        <f t="shared" si="21"/>
        <v>2764</v>
      </c>
      <c r="I123" s="69">
        <f t="shared" si="21"/>
        <v>45681</v>
      </c>
      <c r="J123" s="69">
        <f t="shared" si="21"/>
        <v>22934</v>
      </c>
      <c r="K123" s="173">
        <f t="shared" si="11"/>
        <v>-49.795319717169065</v>
      </c>
      <c r="L123" s="69">
        <f t="shared" si="21"/>
        <v>12</v>
      </c>
      <c r="M123" s="69">
        <f t="shared" si="21"/>
        <v>52</v>
      </c>
      <c r="N123" s="69">
        <f t="shared" si="21"/>
        <v>318</v>
      </c>
      <c r="O123" s="70">
        <f t="shared" si="21"/>
        <v>165</v>
      </c>
      <c r="P123" s="173">
        <f t="shared" si="12"/>
        <v>-48.113207547169814</v>
      </c>
      <c r="Q123" s="68">
        <f t="shared" si="16"/>
        <v>3701</v>
      </c>
      <c r="R123" s="69">
        <f t="shared" si="17"/>
        <v>2816</v>
      </c>
      <c r="S123" s="69">
        <f t="shared" si="14"/>
        <v>45999</v>
      </c>
      <c r="T123" s="70">
        <f t="shared" si="15"/>
        <v>23099</v>
      </c>
      <c r="U123" s="173">
        <f t="shared" si="13"/>
        <v>-49.783690949803258</v>
      </c>
    </row>
    <row r="124" spans="1:21" ht="12.75" customHeight="1" x14ac:dyDescent="0.2">
      <c r="A124" s="60" t="s">
        <v>153</v>
      </c>
      <c r="B124" s="62"/>
      <c r="C124" s="63"/>
      <c r="D124" s="63"/>
      <c r="E124" s="64"/>
      <c r="F124" s="170"/>
      <c r="G124" s="62"/>
      <c r="H124" s="63"/>
      <c r="I124" s="63"/>
      <c r="J124" s="63"/>
      <c r="K124" s="170"/>
      <c r="L124" s="63"/>
      <c r="M124" s="63"/>
      <c r="N124" s="63"/>
      <c r="O124" s="64"/>
      <c r="P124" s="170"/>
      <c r="Q124" s="62"/>
      <c r="R124" s="63"/>
      <c r="S124" s="63"/>
      <c r="T124" s="64"/>
      <c r="U124" s="170"/>
    </row>
    <row r="125" spans="1:21" ht="12.75" customHeight="1" x14ac:dyDescent="0.2">
      <c r="A125" s="61" t="s">
        <v>154</v>
      </c>
      <c r="B125" s="65">
        <v>587</v>
      </c>
      <c r="C125" s="66">
        <v>644</v>
      </c>
      <c r="D125" s="66">
        <v>8835</v>
      </c>
      <c r="E125" s="67">
        <v>6447</v>
      </c>
      <c r="F125" s="172">
        <f t="shared" si="10"/>
        <v>-27.028862478777587</v>
      </c>
      <c r="G125" s="65">
        <v>742</v>
      </c>
      <c r="H125" s="66">
        <v>384</v>
      </c>
      <c r="I125" s="66">
        <v>6923</v>
      </c>
      <c r="J125" s="66">
        <v>3679</v>
      </c>
      <c r="K125" s="172">
        <f t="shared" si="11"/>
        <v>-46.858298425538067</v>
      </c>
      <c r="L125" s="66">
        <v>357</v>
      </c>
      <c r="M125" s="66">
        <v>625</v>
      </c>
      <c r="N125" s="66">
        <v>2350</v>
      </c>
      <c r="O125" s="67">
        <v>3998</v>
      </c>
      <c r="P125" s="172">
        <f t="shared" si="12"/>
        <v>70.127659574468083</v>
      </c>
      <c r="Q125" s="65">
        <f t="shared" si="16"/>
        <v>1099</v>
      </c>
      <c r="R125" s="66">
        <f t="shared" si="17"/>
        <v>1009</v>
      </c>
      <c r="S125" s="66">
        <f t="shared" si="14"/>
        <v>9273</v>
      </c>
      <c r="T125" s="67">
        <f t="shared" si="15"/>
        <v>7677</v>
      </c>
      <c r="U125" s="172">
        <f t="shared" si="13"/>
        <v>-17.211258492397281</v>
      </c>
    </row>
    <row r="126" spans="1:21" ht="12.75" customHeight="1" x14ac:dyDescent="0.2">
      <c r="A126" s="61" t="s">
        <v>127</v>
      </c>
      <c r="B126" s="65">
        <v>0</v>
      </c>
      <c r="C126" s="66">
        <v>0</v>
      </c>
      <c r="D126" s="66">
        <v>96</v>
      </c>
      <c r="E126" s="67">
        <v>8</v>
      </c>
      <c r="F126" s="172">
        <f t="shared" si="10"/>
        <v>-91.666666666666657</v>
      </c>
      <c r="G126" s="65">
        <v>14</v>
      </c>
      <c r="H126" s="66">
        <v>0</v>
      </c>
      <c r="I126" s="66">
        <v>83</v>
      </c>
      <c r="J126" s="66">
        <v>37</v>
      </c>
      <c r="K126" s="172">
        <f t="shared" si="11"/>
        <v>-55.421686746987952</v>
      </c>
      <c r="L126" s="66">
        <v>0</v>
      </c>
      <c r="M126" s="66">
        <v>0</v>
      </c>
      <c r="N126" s="66">
        <v>0</v>
      </c>
      <c r="O126" s="67">
        <v>0</v>
      </c>
      <c r="P126" s="172" t="s">
        <v>300</v>
      </c>
      <c r="Q126" s="65">
        <f t="shared" si="16"/>
        <v>14</v>
      </c>
      <c r="R126" s="66">
        <f t="shared" si="17"/>
        <v>0</v>
      </c>
      <c r="S126" s="66">
        <f t="shared" si="14"/>
        <v>83</v>
      </c>
      <c r="T126" s="67">
        <f t="shared" si="15"/>
        <v>37</v>
      </c>
      <c r="U126" s="172">
        <f t="shared" si="13"/>
        <v>-55.421686746987952</v>
      </c>
    </row>
    <row r="127" spans="1:21" ht="12.75" customHeight="1" x14ac:dyDescent="0.2">
      <c r="A127" s="61" t="s">
        <v>155</v>
      </c>
      <c r="B127" s="65">
        <v>0</v>
      </c>
      <c r="C127" s="66">
        <v>0</v>
      </c>
      <c r="D127" s="66">
        <v>0</v>
      </c>
      <c r="E127" s="67">
        <v>0</v>
      </c>
      <c r="F127" s="172" t="s">
        <v>300</v>
      </c>
      <c r="G127" s="65">
        <v>0</v>
      </c>
      <c r="H127" s="66">
        <v>0</v>
      </c>
      <c r="I127" s="66">
        <v>25</v>
      </c>
      <c r="J127" s="66">
        <v>0</v>
      </c>
      <c r="K127" s="172">
        <f t="shared" si="11"/>
        <v>-100</v>
      </c>
      <c r="L127" s="66">
        <v>0</v>
      </c>
      <c r="M127" s="66">
        <v>0</v>
      </c>
      <c r="N127" s="66">
        <v>0</v>
      </c>
      <c r="O127" s="67">
        <v>0</v>
      </c>
      <c r="P127" s="172" t="s">
        <v>300</v>
      </c>
      <c r="Q127" s="65">
        <f t="shared" si="16"/>
        <v>0</v>
      </c>
      <c r="R127" s="66">
        <f t="shared" si="17"/>
        <v>0</v>
      </c>
      <c r="S127" s="66">
        <f t="shared" si="14"/>
        <v>25</v>
      </c>
      <c r="T127" s="67">
        <f t="shared" si="15"/>
        <v>0</v>
      </c>
      <c r="U127" s="172">
        <f t="shared" si="13"/>
        <v>-100</v>
      </c>
    </row>
    <row r="128" spans="1:21" ht="12.75" customHeight="1" x14ac:dyDescent="0.2">
      <c r="A128" s="61" t="s">
        <v>156</v>
      </c>
      <c r="B128" s="65">
        <v>61</v>
      </c>
      <c r="C128" s="66">
        <v>0</v>
      </c>
      <c r="D128" s="66">
        <v>570</v>
      </c>
      <c r="E128" s="67">
        <v>120</v>
      </c>
      <c r="F128" s="172">
        <f t="shared" si="10"/>
        <v>-78.94736842105263</v>
      </c>
      <c r="G128" s="65">
        <v>38</v>
      </c>
      <c r="H128" s="66">
        <v>4</v>
      </c>
      <c r="I128" s="66">
        <v>798</v>
      </c>
      <c r="J128" s="66">
        <v>120</v>
      </c>
      <c r="K128" s="172">
        <f t="shared" si="11"/>
        <v>-84.962406015037601</v>
      </c>
      <c r="L128" s="66">
        <v>0</v>
      </c>
      <c r="M128" s="66">
        <v>0</v>
      </c>
      <c r="N128" s="66">
        <v>0</v>
      </c>
      <c r="O128" s="67">
        <v>0</v>
      </c>
      <c r="P128" s="172" t="s">
        <v>300</v>
      </c>
      <c r="Q128" s="65">
        <f t="shared" si="16"/>
        <v>38</v>
      </c>
      <c r="R128" s="66">
        <f t="shared" si="17"/>
        <v>4</v>
      </c>
      <c r="S128" s="66">
        <f t="shared" si="14"/>
        <v>798</v>
      </c>
      <c r="T128" s="67">
        <f t="shared" si="15"/>
        <v>120</v>
      </c>
      <c r="U128" s="172">
        <f t="shared" si="13"/>
        <v>-84.962406015037601</v>
      </c>
    </row>
    <row r="129" spans="1:21" ht="12.75" customHeight="1" x14ac:dyDescent="0.2">
      <c r="A129" s="61" t="s">
        <v>157</v>
      </c>
      <c r="B129" s="65">
        <v>41</v>
      </c>
      <c r="C129" s="66">
        <v>100</v>
      </c>
      <c r="D129" s="66">
        <v>999</v>
      </c>
      <c r="E129" s="67">
        <v>567</v>
      </c>
      <c r="F129" s="172">
        <f t="shared" si="10"/>
        <v>-43.243243243243242</v>
      </c>
      <c r="G129" s="65">
        <v>104</v>
      </c>
      <c r="H129" s="66">
        <v>104</v>
      </c>
      <c r="I129" s="66">
        <v>954</v>
      </c>
      <c r="J129" s="66">
        <v>698</v>
      </c>
      <c r="K129" s="172">
        <f t="shared" si="11"/>
        <v>-26.834381551362686</v>
      </c>
      <c r="L129" s="66">
        <v>0</v>
      </c>
      <c r="M129" s="66">
        <v>0</v>
      </c>
      <c r="N129" s="66">
        <v>0</v>
      </c>
      <c r="O129" s="67">
        <v>0</v>
      </c>
      <c r="P129" s="172" t="s">
        <v>300</v>
      </c>
      <c r="Q129" s="65">
        <f t="shared" si="16"/>
        <v>104</v>
      </c>
      <c r="R129" s="66">
        <f t="shared" si="17"/>
        <v>104</v>
      </c>
      <c r="S129" s="66">
        <f t="shared" si="14"/>
        <v>954</v>
      </c>
      <c r="T129" s="67">
        <f t="shared" si="15"/>
        <v>698</v>
      </c>
      <c r="U129" s="172">
        <f t="shared" si="13"/>
        <v>-26.834381551362686</v>
      </c>
    </row>
    <row r="130" spans="1:21" ht="12.75" customHeight="1" x14ac:dyDescent="0.2">
      <c r="A130" s="61" t="s">
        <v>158</v>
      </c>
      <c r="B130" s="65">
        <v>30</v>
      </c>
      <c r="C130" s="66">
        <v>0</v>
      </c>
      <c r="D130" s="66">
        <v>360</v>
      </c>
      <c r="E130" s="67">
        <v>0</v>
      </c>
      <c r="F130" s="172">
        <f t="shared" si="10"/>
        <v>-100</v>
      </c>
      <c r="G130" s="65">
        <v>0</v>
      </c>
      <c r="H130" s="66">
        <v>0</v>
      </c>
      <c r="I130" s="66">
        <v>355</v>
      </c>
      <c r="J130" s="66">
        <v>0</v>
      </c>
      <c r="K130" s="172">
        <f t="shared" si="11"/>
        <v>-100</v>
      </c>
      <c r="L130" s="66">
        <v>0</v>
      </c>
      <c r="M130" s="66">
        <v>0</v>
      </c>
      <c r="N130" s="66">
        <v>0</v>
      </c>
      <c r="O130" s="67">
        <v>0</v>
      </c>
      <c r="P130" s="172" t="s">
        <v>300</v>
      </c>
      <c r="Q130" s="65">
        <f t="shared" si="16"/>
        <v>0</v>
      </c>
      <c r="R130" s="66">
        <f t="shared" si="17"/>
        <v>0</v>
      </c>
      <c r="S130" s="66">
        <f t="shared" si="14"/>
        <v>355</v>
      </c>
      <c r="T130" s="67">
        <f t="shared" si="15"/>
        <v>0</v>
      </c>
      <c r="U130" s="172">
        <f t="shared" si="13"/>
        <v>-100</v>
      </c>
    </row>
    <row r="131" spans="1:21" ht="12.75" customHeight="1" x14ac:dyDescent="0.2">
      <c r="A131" s="61" t="s">
        <v>159</v>
      </c>
      <c r="B131" s="65">
        <v>0</v>
      </c>
      <c r="C131" s="66">
        <v>0</v>
      </c>
      <c r="D131" s="66">
        <v>0</v>
      </c>
      <c r="E131" s="67">
        <v>2386</v>
      </c>
      <c r="F131" s="172" t="s">
        <v>300</v>
      </c>
      <c r="G131" s="65">
        <v>0</v>
      </c>
      <c r="H131" s="66">
        <v>251</v>
      </c>
      <c r="I131" s="66">
        <v>0</v>
      </c>
      <c r="J131" s="66">
        <v>2023</v>
      </c>
      <c r="K131" s="172" t="s">
        <v>300</v>
      </c>
      <c r="L131" s="66">
        <v>0</v>
      </c>
      <c r="M131" s="66">
        <v>0</v>
      </c>
      <c r="N131" s="66">
        <v>0</v>
      </c>
      <c r="O131" s="67">
        <v>0</v>
      </c>
      <c r="P131" s="172" t="s">
        <v>300</v>
      </c>
      <c r="Q131" s="65">
        <f t="shared" si="16"/>
        <v>0</v>
      </c>
      <c r="R131" s="66">
        <f t="shared" si="17"/>
        <v>251</v>
      </c>
      <c r="S131" s="66">
        <f t="shared" si="14"/>
        <v>0</v>
      </c>
      <c r="T131" s="67">
        <f t="shared" si="15"/>
        <v>2023</v>
      </c>
      <c r="U131" s="172" t="s">
        <v>300</v>
      </c>
    </row>
    <row r="132" spans="1:21" ht="12.75" customHeight="1" x14ac:dyDescent="0.2">
      <c r="A132" s="61" t="s">
        <v>160</v>
      </c>
      <c r="B132" s="65">
        <v>6</v>
      </c>
      <c r="C132" s="66">
        <v>0</v>
      </c>
      <c r="D132" s="66">
        <v>747</v>
      </c>
      <c r="E132" s="67">
        <v>159</v>
      </c>
      <c r="F132" s="172">
        <f t="shared" si="10"/>
        <v>-78.714859437751002</v>
      </c>
      <c r="G132" s="65">
        <v>123</v>
      </c>
      <c r="H132" s="66">
        <v>9</v>
      </c>
      <c r="I132" s="66">
        <v>970</v>
      </c>
      <c r="J132" s="66">
        <v>175</v>
      </c>
      <c r="K132" s="172">
        <f t="shared" si="11"/>
        <v>-81.958762886597938</v>
      </c>
      <c r="L132" s="66">
        <v>0</v>
      </c>
      <c r="M132" s="66">
        <v>0</v>
      </c>
      <c r="N132" s="66">
        <v>0</v>
      </c>
      <c r="O132" s="67">
        <v>0</v>
      </c>
      <c r="P132" s="172" t="s">
        <v>300</v>
      </c>
      <c r="Q132" s="65">
        <f t="shared" si="16"/>
        <v>123</v>
      </c>
      <c r="R132" s="66">
        <f t="shared" si="17"/>
        <v>9</v>
      </c>
      <c r="S132" s="66">
        <f t="shared" si="14"/>
        <v>970</v>
      </c>
      <c r="T132" s="67">
        <f t="shared" si="15"/>
        <v>175</v>
      </c>
      <c r="U132" s="172">
        <f t="shared" si="13"/>
        <v>-81.958762886597938</v>
      </c>
    </row>
    <row r="133" spans="1:21" ht="12.75" customHeight="1" x14ac:dyDescent="0.2">
      <c r="A133" s="61" t="s">
        <v>161</v>
      </c>
      <c r="B133" s="65">
        <v>2</v>
      </c>
      <c r="C133" s="66">
        <v>122</v>
      </c>
      <c r="D133" s="66">
        <v>2</v>
      </c>
      <c r="E133" s="67">
        <v>1033</v>
      </c>
      <c r="F133" s="172">
        <f t="shared" si="10"/>
        <v>51550</v>
      </c>
      <c r="G133" s="65">
        <v>0</v>
      </c>
      <c r="H133" s="66">
        <v>122</v>
      </c>
      <c r="I133" s="66">
        <v>0</v>
      </c>
      <c r="J133" s="66">
        <v>868</v>
      </c>
      <c r="K133" s="172" t="s">
        <v>300</v>
      </c>
      <c r="L133" s="66">
        <v>0</v>
      </c>
      <c r="M133" s="66">
        <v>0</v>
      </c>
      <c r="N133" s="66">
        <v>0</v>
      </c>
      <c r="O133" s="67">
        <v>0</v>
      </c>
      <c r="P133" s="172" t="s">
        <v>300</v>
      </c>
      <c r="Q133" s="65">
        <f t="shared" si="16"/>
        <v>0</v>
      </c>
      <c r="R133" s="66">
        <f t="shared" si="17"/>
        <v>122</v>
      </c>
      <c r="S133" s="66">
        <f t="shared" si="14"/>
        <v>0</v>
      </c>
      <c r="T133" s="67">
        <f t="shared" si="15"/>
        <v>868</v>
      </c>
      <c r="U133" s="172" t="s">
        <v>300</v>
      </c>
    </row>
    <row r="134" spans="1:21" ht="12.75" customHeight="1" x14ac:dyDescent="0.2">
      <c r="A134" s="61" t="s">
        <v>162</v>
      </c>
      <c r="B134" s="65">
        <v>0</v>
      </c>
      <c r="C134" s="66">
        <v>0</v>
      </c>
      <c r="D134" s="66">
        <v>0</v>
      </c>
      <c r="E134" s="67">
        <v>0</v>
      </c>
      <c r="F134" s="172" t="s">
        <v>300</v>
      </c>
      <c r="G134" s="65">
        <v>0</v>
      </c>
      <c r="H134" s="66">
        <v>4</v>
      </c>
      <c r="I134" s="66">
        <v>0</v>
      </c>
      <c r="J134" s="66">
        <v>998</v>
      </c>
      <c r="K134" s="172" t="s">
        <v>300</v>
      </c>
      <c r="L134" s="66">
        <v>0</v>
      </c>
      <c r="M134" s="66">
        <v>0</v>
      </c>
      <c r="N134" s="66">
        <v>0</v>
      </c>
      <c r="O134" s="67">
        <v>0</v>
      </c>
      <c r="P134" s="172" t="s">
        <v>300</v>
      </c>
      <c r="Q134" s="65">
        <f t="shared" si="16"/>
        <v>0</v>
      </c>
      <c r="R134" s="66">
        <f t="shared" si="17"/>
        <v>4</v>
      </c>
      <c r="S134" s="66">
        <f t="shared" si="14"/>
        <v>0</v>
      </c>
      <c r="T134" s="67">
        <f t="shared" si="15"/>
        <v>998</v>
      </c>
      <c r="U134" s="172" t="s">
        <v>300</v>
      </c>
    </row>
    <row r="135" spans="1:21" ht="12.75" customHeight="1" x14ac:dyDescent="0.2">
      <c r="A135" s="60" t="s">
        <v>136</v>
      </c>
      <c r="B135" s="68">
        <v>727</v>
      </c>
      <c r="C135" s="69">
        <v>866</v>
      </c>
      <c r="D135" s="69">
        <v>11609</v>
      </c>
      <c r="E135" s="70">
        <v>10720</v>
      </c>
      <c r="F135" s="173">
        <f t="shared" si="10"/>
        <v>-7.6578516668102337</v>
      </c>
      <c r="G135" s="68">
        <v>1021</v>
      </c>
      <c r="H135" s="69">
        <v>878</v>
      </c>
      <c r="I135" s="69">
        <v>10108</v>
      </c>
      <c r="J135" s="69">
        <v>8598</v>
      </c>
      <c r="K135" s="173">
        <f t="shared" si="11"/>
        <v>-14.938662445587653</v>
      </c>
      <c r="L135" s="69">
        <v>357</v>
      </c>
      <c r="M135" s="69">
        <v>625</v>
      </c>
      <c r="N135" s="69">
        <v>2350</v>
      </c>
      <c r="O135" s="70">
        <v>3998</v>
      </c>
      <c r="P135" s="173">
        <f t="shared" si="12"/>
        <v>70.127659574468083</v>
      </c>
      <c r="Q135" s="68">
        <f t="shared" si="16"/>
        <v>1378</v>
      </c>
      <c r="R135" s="69">
        <f t="shared" si="17"/>
        <v>1503</v>
      </c>
      <c r="S135" s="69">
        <f t="shared" si="14"/>
        <v>12458</v>
      </c>
      <c r="T135" s="70">
        <f t="shared" si="15"/>
        <v>12596</v>
      </c>
      <c r="U135" s="173">
        <f t="shared" si="13"/>
        <v>1.1077219457376786</v>
      </c>
    </row>
    <row r="136" spans="1:21" ht="12.75" customHeight="1" x14ac:dyDescent="0.2">
      <c r="A136" s="60" t="s">
        <v>163</v>
      </c>
      <c r="B136" s="62"/>
      <c r="C136" s="63"/>
      <c r="D136" s="63"/>
      <c r="E136" s="64"/>
      <c r="F136" s="170"/>
      <c r="G136" s="62"/>
      <c r="H136" s="63"/>
      <c r="I136" s="63"/>
      <c r="J136" s="63"/>
      <c r="K136" s="170"/>
      <c r="L136" s="63"/>
      <c r="M136" s="63"/>
      <c r="N136" s="63"/>
      <c r="O136" s="64"/>
      <c r="P136" s="170"/>
      <c r="Q136" s="62"/>
      <c r="R136" s="63"/>
      <c r="S136" s="63"/>
      <c r="T136" s="64"/>
      <c r="U136" s="170"/>
    </row>
    <row r="137" spans="1:21" ht="12.75" customHeight="1" x14ac:dyDescent="0.2">
      <c r="A137" s="61" t="s">
        <v>164</v>
      </c>
      <c r="B137" s="65">
        <v>179</v>
      </c>
      <c r="C137" s="66">
        <v>394</v>
      </c>
      <c r="D137" s="66">
        <v>5436</v>
      </c>
      <c r="E137" s="67">
        <v>4255</v>
      </c>
      <c r="F137" s="172">
        <f t="shared" si="10"/>
        <v>-21.725533480500367</v>
      </c>
      <c r="G137" s="65">
        <v>261</v>
      </c>
      <c r="H137" s="66">
        <v>447</v>
      </c>
      <c r="I137" s="66">
        <v>5367</v>
      </c>
      <c r="J137" s="66">
        <v>4381</v>
      </c>
      <c r="K137" s="172">
        <f t="shared" si="11"/>
        <v>-18.371529718651018</v>
      </c>
      <c r="L137" s="66">
        <v>0</v>
      </c>
      <c r="M137" s="66">
        <v>0</v>
      </c>
      <c r="N137" s="66">
        <v>0</v>
      </c>
      <c r="O137" s="67">
        <v>0</v>
      </c>
      <c r="P137" s="172" t="s">
        <v>300</v>
      </c>
      <c r="Q137" s="65">
        <f t="shared" si="16"/>
        <v>261</v>
      </c>
      <c r="R137" s="66">
        <f t="shared" si="17"/>
        <v>447</v>
      </c>
      <c r="S137" s="66">
        <f t="shared" si="14"/>
        <v>5367</v>
      </c>
      <c r="T137" s="67">
        <f t="shared" si="15"/>
        <v>4381</v>
      </c>
      <c r="U137" s="172">
        <f t="shared" si="13"/>
        <v>-18.371529718651018</v>
      </c>
    </row>
    <row r="138" spans="1:21" ht="12.75" customHeight="1" x14ac:dyDescent="0.2">
      <c r="A138" s="61" t="s">
        <v>165</v>
      </c>
      <c r="B138" s="65">
        <v>0</v>
      </c>
      <c r="C138" s="66">
        <v>660</v>
      </c>
      <c r="D138" s="66">
        <v>0</v>
      </c>
      <c r="E138" s="67">
        <v>1473</v>
      </c>
      <c r="F138" s="172" t="s">
        <v>300</v>
      </c>
      <c r="G138" s="65">
        <v>0</v>
      </c>
      <c r="H138" s="66">
        <v>458</v>
      </c>
      <c r="I138" s="66">
        <v>0</v>
      </c>
      <c r="J138" s="66">
        <v>1085</v>
      </c>
      <c r="K138" s="172" t="s">
        <v>300</v>
      </c>
      <c r="L138" s="66">
        <v>0</v>
      </c>
      <c r="M138" s="66">
        <v>0</v>
      </c>
      <c r="N138" s="66">
        <v>0</v>
      </c>
      <c r="O138" s="67">
        <v>0</v>
      </c>
      <c r="P138" s="172" t="s">
        <v>300</v>
      </c>
      <c r="Q138" s="65">
        <f t="shared" si="16"/>
        <v>0</v>
      </c>
      <c r="R138" s="66">
        <f t="shared" si="17"/>
        <v>458</v>
      </c>
      <c r="S138" s="66">
        <f t="shared" si="14"/>
        <v>0</v>
      </c>
      <c r="T138" s="67">
        <f t="shared" si="15"/>
        <v>1085</v>
      </c>
      <c r="U138" s="172" t="s">
        <v>300</v>
      </c>
    </row>
    <row r="139" spans="1:21" ht="12.75" customHeight="1" x14ac:dyDescent="0.2">
      <c r="A139" s="61" t="s">
        <v>166</v>
      </c>
      <c r="B139" s="65">
        <v>26</v>
      </c>
      <c r="C139" s="66">
        <v>1</v>
      </c>
      <c r="D139" s="66">
        <v>1375</v>
      </c>
      <c r="E139" s="67">
        <v>1</v>
      </c>
      <c r="F139" s="172">
        <f t="shared" si="10"/>
        <v>-99.927272727272737</v>
      </c>
      <c r="G139" s="65">
        <v>233</v>
      </c>
      <c r="H139" s="66">
        <v>0</v>
      </c>
      <c r="I139" s="66">
        <v>1165</v>
      </c>
      <c r="J139" s="66">
        <v>1</v>
      </c>
      <c r="K139" s="172">
        <f t="shared" si="11"/>
        <v>-99.914163090128767</v>
      </c>
      <c r="L139" s="66">
        <v>0</v>
      </c>
      <c r="M139" s="66">
        <v>0</v>
      </c>
      <c r="N139" s="66">
        <v>1</v>
      </c>
      <c r="O139" s="67">
        <v>0</v>
      </c>
      <c r="P139" s="172">
        <f t="shared" si="12"/>
        <v>-100</v>
      </c>
      <c r="Q139" s="65">
        <f t="shared" si="16"/>
        <v>233</v>
      </c>
      <c r="R139" s="66">
        <f t="shared" si="17"/>
        <v>0</v>
      </c>
      <c r="S139" s="66">
        <f t="shared" si="14"/>
        <v>1166</v>
      </c>
      <c r="T139" s="67">
        <f t="shared" si="15"/>
        <v>1</v>
      </c>
      <c r="U139" s="172">
        <f t="shared" si="13"/>
        <v>-99.914236706689536</v>
      </c>
    </row>
    <row r="140" spans="1:21" ht="12.75" customHeight="1" x14ac:dyDescent="0.2">
      <c r="A140" s="61" t="s">
        <v>167</v>
      </c>
      <c r="B140" s="65">
        <v>339</v>
      </c>
      <c r="C140" s="66">
        <v>573</v>
      </c>
      <c r="D140" s="66">
        <v>10162</v>
      </c>
      <c r="E140" s="67">
        <v>6115</v>
      </c>
      <c r="F140" s="172">
        <f t="shared" ref="F140:F203" si="22">(E140-D140)/D140*100</f>
        <v>-39.824837630387719</v>
      </c>
      <c r="G140" s="65">
        <v>613</v>
      </c>
      <c r="H140" s="66">
        <v>600</v>
      </c>
      <c r="I140" s="66">
        <v>10251</v>
      </c>
      <c r="J140" s="66">
        <v>6561</v>
      </c>
      <c r="K140" s="172">
        <f t="shared" ref="K140:K203" si="23">(J140-I140)/I140*100</f>
        <v>-35.996488147497807</v>
      </c>
      <c r="L140" s="66">
        <v>26</v>
      </c>
      <c r="M140" s="66">
        <v>20</v>
      </c>
      <c r="N140" s="66">
        <v>44</v>
      </c>
      <c r="O140" s="67">
        <v>20</v>
      </c>
      <c r="P140" s="172">
        <f t="shared" ref="P140:P203" si="24">(O140-N140)/N140*100</f>
        <v>-54.54545454545454</v>
      </c>
      <c r="Q140" s="65">
        <f t="shared" si="16"/>
        <v>639</v>
      </c>
      <c r="R140" s="66">
        <f t="shared" si="17"/>
        <v>620</v>
      </c>
      <c r="S140" s="66">
        <f t="shared" si="14"/>
        <v>10295</v>
      </c>
      <c r="T140" s="67">
        <f t="shared" si="15"/>
        <v>6581</v>
      </c>
      <c r="U140" s="172">
        <f t="shared" ref="U140:U203" si="25">(T140-S140)/S140*100</f>
        <v>-36.07576493443419</v>
      </c>
    </row>
    <row r="141" spans="1:21" ht="12.75" customHeight="1" x14ac:dyDescent="0.2">
      <c r="A141" s="61" t="s">
        <v>168</v>
      </c>
      <c r="B141" s="65">
        <v>0</v>
      </c>
      <c r="C141" s="66">
        <v>0</v>
      </c>
      <c r="D141" s="66">
        <v>130</v>
      </c>
      <c r="E141" s="67">
        <v>0</v>
      </c>
      <c r="F141" s="172">
        <f t="shared" si="22"/>
        <v>-100</v>
      </c>
      <c r="G141" s="65">
        <v>324</v>
      </c>
      <c r="H141" s="66">
        <v>247</v>
      </c>
      <c r="I141" s="66">
        <v>1088</v>
      </c>
      <c r="J141" s="66">
        <v>855</v>
      </c>
      <c r="K141" s="172">
        <f t="shared" si="23"/>
        <v>-21.415441176470587</v>
      </c>
      <c r="L141" s="66">
        <v>0</v>
      </c>
      <c r="M141" s="66">
        <v>0</v>
      </c>
      <c r="N141" s="66">
        <v>0</v>
      </c>
      <c r="O141" s="67">
        <v>0</v>
      </c>
      <c r="P141" s="172" t="s">
        <v>300</v>
      </c>
      <c r="Q141" s="65">
        <f t="shared" ref="Q141:Q204" si="26">G141+L141</f>
        <v>324</v>
      </c>
      <c r="R141" s="66">
        <f t="shared" ref="R141:R204" si="27">H141+M141</f>
        <v>247</v>
      </c>
      <c r="S141" s="66">
        <f t="shared" ref="S141:S204" si="28">I141+N141</f>
        <v>1088</v>
      </c>
      <c r="T141" s="67">
        <f t="shared" ref="T141:T204" si="29">J141+O141</f>
        <v>855</v>
      </c>
      <c r="U141" s="172">
        <f t="shared" si="25"/>
        <v>-21.415441176470587</v>
      </c>
    </row>
    <row r="142" spans="1:21" ht="12.75" customHeight="1" x14ac:dyDescent="0.2">
      <c r="A142" s="60" t="s">
        <v>136</v>
      </c>
      <c r="B142" s="68">
        <v>544</v>
      </c>
      <c r="C142" s="69">
        <v>1628</v>
      </c>
      <c r="D142" s="69">
        <v>17103</v>
      </c>
      <c r="E142" s="70">
        <v>11844</v>
      </c>
      <c r="F142" s="173">
        <f t="shared" si="22"/>
        <v>-30.748991405016664</v>
      </c>
      <c r="G142" s="68">
        <v>1431</v>
      </c>
      <c r="H142" s="69">
        <v>1752</v>
      </c>
      <c r="I142" s="69">
        <v>17871</v>
      </c>
      <c r="J142" s="69">
        <v>12883</v>
      </c>
      <c r="K142" s="173">
        <f t="shared" si="23"/>
        <v>-27.911140954619217</v>
      </c>
      <c r="L142" s="69">
        <v>26</v>
      </c>
      <c r="M142" s="69">
        <v>20</v>
      </c>
      <c r="N142" s="69">
        <v>45</v>
      </c>
      <c r="O142" s="70">
        <v>20</v>
      </c>
      <c r="P142" s="173">
        <f t="shared" si="24"/>
        <v>-55.555555555555557</v>
      </c>
      <c r="Q142" s="68">
        <f t="shared" si="26"/>
        <v>1457</v>
      </c>
      <c r="R142" s="69">
        <f t="shared" si="27"/>
        <v>1772</v>
      </c>
      <c r="S142" s="69">
        <f t="shared" si="28"/>
        <v>17916</v>
      </c>
      <c r="T142" s="70">
        <f t="shared" si="29"/>
        <v>12903</v>
      </c>
      <c r="U142" s="173">
        <f t="shared" si="25"/>
        <v>-27.980576021433357</v>
      </c>
    </row>
    <row r="143" spans="1:21" ht="12.75" customHeight="1" x14ac:dyDescent="0.2">
      <c r="A143" s="60" t="s">
        <v>169</v>
      </c>
      <c r="B143" s="68">
        <f>+B96+B106+B115+B123+B135+B142</f>
        <v>96125</v>
      </c>
      <c r="C143" s="69">
        <f t="shared" ref="C143:O143" si="30">+C96+C106+C115+C123+C135+C142</f>
        <v>118852</v>
      </c>
      <c r="D143" s="69">
        <f t="shared" si="30"/>
        <v>852686</v>
      </c>
      <c r="E143" s="70">
        <f t="shared" si="30"/>
        <v>756835</v>
      </c>
      <c r="F143" s="173">
        <f t="shared" si="22"/>
        <v>-11.241066465263884</v>
      </c>
      <c r="G143" s="68">
        <f t="shared" si="30"/>
        <v>79153</v>
      </c>
      <c r="H143" s="69">
        <f t="shared" si="30"/>
        <v>94787</v>
      </c>
      <c r="I143" s="69">
        <f t="shared" si="30"/>
        <v>725650</v>
      </c>
      <c r="J143" s="69">
        <f t="shared" si="30"/>
        <v>677107</v>
      </c>
      <c r="K143" s="173">
        <f t="shared" si="23"/>
        <v>-6.689588644663405</v>
      </c>
      <c r="L143" s="69">
        <f t="shared" si="30"/>
        <v>24954</v>
      </c>
      <c r="M143" s="69">
        <f t="shared" si="30"/>
        <v>20632</v>
      </c>
      <c r="N143" s="69">
        <f t="shared" si="30"/>
        <v>133322</v>
      </c>
      <c r="O143" s="70">
        <f t="shared" si="30"/>
        <v>99684</v>
      </c>
      <c r="P143" s="173">
        <f t="shared" si="24"/>
        <v>-25.230644604791408</v>
      </c>
      <c r="Q143" s="68">
        <f t="shared" si="26"/>
        <v>104107</v>
      </c>
      <c r="R143" s="69">
        <f t="shared" si="27"/>
        <v>115419</v>
      </c>
      <c r="S143" s="69">
        <f t="shared" si="28"/>
        <v>858972</v>
      </c>
      <c r="T143" s="70">
        <f t="shared" si="29"/>
        <v>776791</v>
      </c>
      <c r="U143" s="173">
        <f t="shared" si="25"/>
        <v>-9.5673665730664084</v>
      </c>
    </row>
    <row r="144" spans="1:21" ht="12.75" customHeight="1" x14ac:dyDescent="0.2">
      <c r="A144" s="60"/>
      <c r="B144" s="68"/>
      <c r="C144" s="69"/>
      <c r="D144" s="69"/>
      <c r="E144" s="70"/>
      <c r="F144" s="173"/>
      <c r="G144" s="68"/>
      <c r="H144" s="69"/>
      <c r="I144" s="69"/>
      <c r="J144" s="69"/>
      <c r="K144" s="173"/>
      <c r="L144" s="69"/>
      <c r="M144" s="69"/>
      <c r="N144" s="69"/>
      <c r="O144" s="70"/>
      <c r="P144" s="173"/>
      <c r="Q144" s="68"/>
      <c r="R144" s="69"/>
      <c r="S144" s="69"/>
      <c r="T144" s="70"/>
      <c r="U144" s="173"/>
    </row>
    <row r="145" spans="1:21" ht="12.75" customHeight="1" x14ac:dyDescent="0.2">
      <c r="A145" s="110" t="s">
        <v>345</v>
      </c>
      <c r="B145" s="68"/>
      <c r="C145" s="69"/>
      <c r="D145" s="69"/>
      <c r="E145" s="70"/>
      <c r="F145" s="173"/>
      <c r="G145" s="68"/>
      <c r="H145" s="69"/>
      <c r="I145" s="69"/>
      <c r="J145" s="69"/>
      <c r="K145" s="173"/>
      <c r="L145" s="69"/>
      <c r="M145" s="69"/>
      <c r="N145" s="69"/>
      <c r="O145" s="70"/>
      <c r="P145" s="173"/>
      <c r="Q145" s="68"/>
      <c r="R145" s="69"/>
      <c r="S145" s="69"/>
      <c r="T145" s="70"/>
      <c r="U145" s="173"/>
    </row>
    <row r="146" spans="1:21" s="42" customFormat="1" x14ac:dyDescent="0.2">
      <c r="A146" s="47" t="s">
        <v>35</v>
      </c>
      <c r="B146" s="53">
        <v>587</v>
      </c>
      <c r="C146" s="54">
        <v>644</v>
      </c>
      <c r="D146" s="54">
        <v>8835</v>
      </c>
      <c r="E146" s="55">
        <v>6447</v>
      </c>
      <c r="F146" s="176">
        <f t="shared" si="22"/>
        <v>-27.028862478777587</v>
      </c>
      <c r="G146" s="53">
        <v>742</v>
      </c>
      <c r="H146" s="54">
        <v>384</v>
      </c>
      <c r="I146" s="54">
        <v>6923</v>
      </c>
      <c r="J146" s="54">
        <v>3679</v>
      </c>
      <c r="K146" s="176">
        <f t="shared" si="23"/>
        <v>-46.858298425538067</v>
      </c>
      <c r="L146" s="54">
        <v>357</v>
      </c>
      <c r="M146" s="54">
        <v>625</v>
      </c>
      <c r="N146" s="54">
        <v>2350</v>
      </c>
      <c r="O146" s="55">
        <v>3998</v>
      </c>
      <c r="P146" s="176">
        <f t="shared" si="24"/>
        <v>70.127659574468083</v>
      </c>
      <c r="Q146" s="53">
        <f t="shared" si="26"/>
        <v>1099</v>
      </c>
      <c r="R146" s="54">
        <f t="shared" si="27"/>
        <v>1009</v>
      </c>
      <c r="S146" s="54">
        <f t="shared" si="28"/>
        <v>9273</v>
      </c>
      <c r="T146" s="55">
        <f t="shared" si="29"/>
        <v>7677</v>
      </c>
      <c r="U146" s="176">
        <f t="shared" si="25"/>
        <v>-17.211258492397281</v>
      </c>
    </row>
    <row r="147" spans="1:21" s="42" customFormat="1" x14ac:dyDescent="0.2">
      <c r="A147" s="47" t="s">
        <v>37</v>
      </c>
      <c r="B147" s="53">
        <v>135</v>
      </c>
      <c r="C147" s="54">
        <v>0</v>
      </c>
      <c r="D147" s="54">
        <v>1122</v>
      </c>
      <c r="E147" s="55">
        <v>774</v>
      </c>
      <c r="F147" s="176">
        <f t="shared" si="22"/>
        <v>-31.016042780748666</v>
      </c>
      <c r="G147" s="53">
        <v>208</v>
      </c>
      <c r="H147" s="54">
        <v>0</v>
      </c>
      <c r="I147" s="54">
        <v>1247</v>
      </c>
      <c r="J147" s="54">
        <v>737</v>
      </c>
      <c r="K147" s="176">
        <f t="shared" si="23"/>
        <v>-40.898155573376101</v>
      </c>
      <c r="L147" s="54">
        <v>0</v>
      </c>
      <c r="M147" s="54">
        <v>0</v>
      </c>
      <c r="N147" s="54">
        <v>13</v>
      </c>
      <c r="O147" s="55">
        <v>0</v>
      </c>
      <c r="P147" s="176">
        <f t="shared" si="24"/>
        <v>-100</v>
      </c>
      <c r="Q147" s="53">
        <f t="shared" si="26"/>
        <v>208</v>
      </c>
      <c r="R147" s="54">
        <f t="shared" si="27"/>
        <v>0</v>
      </c>
      <c r="S147" s="54">
        <f t="shared" si="28"/>
        <v>1260</v>
      </c>
      <c r="T147" s="55">
        <f t="shared" si="29"/>
        <v>737</v>
      </c>
      <c r="U147" s="176">
        <f t="shared" si="25"/>
        <v>-41.507936507936513</v>
      </c>
    </row>
    <row r="148" spans="1:21" s="42" customFormat="1" x14ac:dyDescent="0.2">
      <c r="A148" s="47" t="s">
        <v>38</v>
      </c>
      <c r="B148" s="53">
        <v>9653</v>
      </c>
      <c r="C148" s="54">
        <v>6512</v>
      </c>
      <c r="D148" s="54">
        <v>94050</v>
      </c>
      <c r="E148" s="55">
        <v>54301</v>
      </c>
      <c r="F148" s="176">
        <f t="shared" si="22"/>
        <v>-42.263689526847422</v>
      </c>
      <c r="G148" s="53">
        <v>1990</v>
      </c>
      <c r="H148" s="54">
        <v>1381</v>
      </c>
      <c r="I148" s="54">
        <v>33451</v>
      </c>
      <c r="J148" s="54">
        <v>21800</v>
      </c>
      <c r="K148" s="176">
        <f t="shared" si="23"/>
        <v>-34.830049923769096</v>
      </c>
      <c r="L148" s="54">
        <v>12607</v>
      </c>
      <c r="M148" s="54">
        <v>6986</v>
      </c>
      <c r="N148" s="54">
        <v>65504</v>
      </c>
      <c r="O148" s="55">
        <v>35033</v>
      </c>
      <c r="P148" s="176">
        <f t="shared" si="24"/>
        <v>-46.51776990718124</v>
      </c>
      <c r="Q148" s="53">
        <f t="shared" si="26"/>
        <v>14597</v>
      </c>
      <c r="R148" s="54">
        <f t="shared" si="27"/>
        <v>8367</v>
      </c>
      <c r="S148" s="54">
        <f t="shared" si="28"/>
        <v>98955</v>
      </c>
      <c r="T148" s="55">
        <f t="shared" si="29"/>
        <v>56833</v>
      </c>
      <c r="U148" s="176">
        <f t="shared" si="25"/>
        <v>-42.566823303521801</v>
      </c>
    </row>
    <row r="149" spans="1:21" s="42" customFormat="1" x14ac:dyDescent="0.2">
      <c r="A149" s="47" t="s">
        <v>40</v>
      </c>
      <c r="B149" s="53">
        <v>0</v>
      </c>
      <c r="C149" s="54">
        <v>0</v>
      </c>
      <c r="D149" s="54">
        <v>0</v>
      </c>
      <c r="E149" s="55">
        <v>0</v>
      </c>
      <c r="F149" s="176" t="s">
        <v>300</v>
      </c>
      <c r="G149" s="53">
        <v>0</v>
      </c>
      <c r="H149" s="54">
        <v>0</v>
      </c>
      <c r="I149" s="54">
        <v>25</v>
      </c>
      <c r="J149" s="54">
        <v>0</v>
      </c>
      <c r="K149" s="176">
        <f t="shared" si="23"/>
        <v>-100</v>
      </c>
      <c r="L149" s="54">
        <v>0</v>
      </c>
      <c r="M149" s="54">
        <v>0</v>
      </c>
      <c r="N149" s="54">
        <v>0</v>
      </c>
      <c r="O149" s="55">
        <v>0</v>
      </c>
      <c r="P149" s="176" t="s">
        <v>300</v>
      </c>
      <c r="Q149" s="53">
        <f t="shared" si="26"/>
        <v>0</v>
      </c>
      <c r="R149" s="54">
        <f t="shared" si="27"/>
        <v>0</v>
      </c>
      <c r="S149" s="54">
        <f t="shared" si="28"/>
        <v>25</v>
      </c>
      <c r="T149" s="55">
        <f t="shared" si="29"/>
        <v>0</v>
      </c>
      <c r="U149" s="176">
        <f t="shared" si="25"/>
        <v>-100</v>
      </c>
    </row>
    <row r="150" spans="1:21" s="42" customFormat="1" x14ac:dyDescent="0.2">
      <c r="A150" s="47" t="s">
        <v>41</v>
      </c>
      <c r="B150" s="53">
        <v>1681</v>
      </c>
      <c r="C150" s="54">
        <v>1049</v>
      </c>
      <c r="D150" s="54">
        <v>13554</v>
      </c>
      <c r="E150" s="55">
        <v>6625</v>
      </c>
      <c r="F150" s="176">
        <f t="shared" si="22"/>
        <v>-51.121440165264865</v>
      </c>
      <c r="G150" s="53">
        <v>1518</v>
      </c>
      <c r="H150" s="54">
        <v>934</v>
      </c>
      <c r="I150" s="54">
        <v>14421</v>
      </c>
      <c r="J150" s="54">
        <v>6466</v>
      </c>
      <c r="K150" s="176">
        <f t="shared" si="23"/>
        <v>-55.162610082518547</v>
      </c>
      <c r="L150" s="54">
        <v>15</v>
      </c>
      <c r="M150" s="54">
        <v>78</v>
      </c>
      <c r="N150" s="54">
        <v>875</v>
      </c>
      <c r="O150" s="55">
        <v>962</v>
      </c>
      <c r="P150" s="176">
        <f t="shared" si="24"/>
        <v>9.9428571428571431</v>
      </c>
      <c r="Q150" s="53">
        <f t="shared" si="26"/>
        <v>1533</v>
      </c>
      <c r="R150" s="54">
        <f t="shared" si="27"/>
        <v>1012</v>
      </c>
      <c r="S150" s="54">
        <f t="shared" si="28"/>
        <v>15296</v>
      </c>
      <c r="T150" s="55">
        <f t="shared" si="29"/>
        <v>7428</v>
      </c>
      <c r="U150" s="176">
        <f t="shared" si="25"/>
        <v>-51.438284518828446</v>
      </c>
    </row>
    <row r="151" spans="1:21" s="42" customFormat="1" x14ac:dyDescent="0.2">
      <c r="A151" s="47" t="s">
        <v>42</v>
      </c>
      <c r="B151" s="53">
        <v>18856</v>
      </c>
      <c r="C151" s="54">
        <v>31043</v>
      </c>
      <c r="D151" s="54">
        <v>176813</v>
      </c>
      <c r="E151" s="55">
        <v>161323</v>
      </c>
      <c r="F151" s="176">
        <f t="shared" si="22"/>
        <v>-8.7606680504261565</v>
      </c>
      <c r="G151" s="53">
        <v>16338</v>
      </c>
      <c r="H151" s="54">
        <v>23009</v>
      </c>
      <c r="I151" s="54">
        <v>139165</v>
      </c>
      <c r="J151" s="54">
        <v>142628</v>
      </c>
      <c r="K151" s="176">
        <f t="shared" si="23"/>
        <v>2.4884130348866456</v>
      </c>
      <c r="L151" s="54">
        <v>4090</v>
      </c>
      <c r="M151" s="54">
        <v>6126</v>
      </c>
      <c r="N151" s="54">
        <v>34874</v>
      </c>
      <c r="O151" s="55">
        <v>19371</v>
      </c>
      <c r="P151" s="176">
        <f t="shared" si="24"/>
        <v>-44.454321270860817</v>
      </c>
      <c r="Q151" s="53">
        <f t="shared" si="26"/>
        <v>20428</v>
      </c>
      <c r="R151" s="54">
        <f t="shared" si="27"/>
        <v>29135</v>
      </c>
      <c r="S151" s="54">
        <f t="shared" si="28"/>
        <v>174039</v>
      </c>
      <c r="T151" s="55">
        <f t="shared" si="29"/>
        <v>161999</v>
      </c>
      <c r="U151" s="176">
        <f t="shared" si="25"/>
        <v>-6.9179896459988859</v>
      </c>
    </row>
    <row r="152" spans="1:21" s="42" customFormat="1" x14ac:dyDescent="0.2">
      <c r="A152" s="47" t="s">
        <v>43</v>
      </c>
      <c r="B152" s="53">
        <v>30</v>
      </c>
      <c r="C152" s="54">
        <v>0</v>
      </c>
      <c r="D152" s="54">
        <v>1035</v>
      </c>
      <c r="E152" s="55">
        <v>78</v>
      </c>
      <c r="F152" s="176">
        <f t="shared" si="22"/>
        <v>-92.463768115942031</v>
      </c>
      <c r="G152" s="53">
        <v>81</v>
      </c>
      <c r="H152" s="54">
        <v>0</v>
      </c>
      <c r="I152" s="54">
        <v>1159</v>
      </c>
      <c r="J152" s="54">
        <v>0</v>
      </c>
      <c r="K152" s="176">
        <f t="shared" si="23"/>
        <v>-100</v>
      </c>
      <c r="L152" s="54">
        <v>8</v>
      </c>
      <c r="M152" s="54">
        <v>52</v>
      </c>
      <c r="N152" s="54">
        <v>76</v>
      </c>
      <c r="O152" s="55">
        <v>165</v>
      </c>
      <c r="P152" s="176">
        <f t="shared" si="24"/>
        <v>117.10526315789474</v>
      </c>
      <c r="Q152" s="53">
        <f t="shared" si="26"/>
        <v>89</v>
      </c>
      <c r="R152" s="54">
        <f t="shared" si="27"/>
        <v>52</v>
      </c>
      <c r="S152" s="54">
        <f t="shared" si="28"/>
        <v>1235</v>
      </c>
      <c r="T152" s="55">
        <f t="shared" si="29"/>
        <v>165</v>
      </c>
      <c r="U152" s="176">
        <f t="shared" si="25"/>
        <v>-86.639676113360323</v>
      </c>
    </row>
    <row r="153" spans="1:21" s="42" customFormat="1" x14ac:dyDescent="0.2">
      <c r="A153" s="47" t="s">
        <v>44</v>
      </c>
      <c r="B153" s="53">
        <v>16382</v>
      </c>
      <c r="C153" s="54">
        <v>20351</v>
      </c>
      <c r="D153" s="54">
        <v>64996</v>
      </c>
      <c r="E153" s="55">
        <v>130568</v>
      </c>
      <c r="F153" s="176">
        <f t="shared" si="22"/>
        <v>100.88620838205429</v>
      </c>
      <c r="G153" s="53">
        <v>4645</v>
      </c>
      <c r="H153" s="54">
        <v>11818</v>
      </c>
      <c r="I153" s="54">
        <v>45227</v>
      </c>
      <c r="J153" s="54">
        <v>100828</v>
      </c>
      <c r="K153" s="176">
        <f t="shared" si="23"/>
        <v>122.93762575452716</v>
      </c>
      <c r="L153" s="54">
        <v>6341</v>
      </c>
      <c r="M153" s="54">
        <v>4557</v>
      </c>
      <c r="N153" s="54">
        <v>12496</v>
      </c>
      <c r="O153" s="55">
        <v>28520</v>
      </c>
      <c r="P153" s="176">
        <f t="shared" si="24"/>
        <v>128.23303457106275</v>
      </c>
      <c r="Q153" s="53">
        <f t="shared" si="26"/>
        <v>10986</v>
      </c>
      <c r="R153" s="54">
        <f t="shared" si="27"/>
        <v>16375</v>
      </c>
      <c r="S153" s="54">
        <f t="shared" si="28"/>
        <v>57723</v>
      </c>
      <c r="T153" s="55">
        <f t="shared" si="29"/>
        <v>129348</v>
      </c>
      <c r="U153" s="176">
        <f t="shared" si="25"/>
        <v>124.08398731874644</v>
      </c>
    </row>
    <row r="154" spans="1:21" s="42" customFormat="1" x14ac:dyDescent="0.2">
      <c r="A154" s="47" t="s">
        <v>45</v>
      </c>
      <c r="B154" s="53">
        <v>14989</v>
      </c>
      <c r="C154" s="54">
        <v>16056</v>
      </c>
      <c r="D154" s="54">
        <v>149182</v>
      </c>
      <c r="E154" s="55">
        <v>104057</v>
      </c>
      <c r="F154" s="176">
        <f t="shared" si="22"/>
        <v>-30.248287326889301</v>
      </c>
      <c r="G154" s="53">
        <v>15225</v>
      </c>
      <c r="H154" s="54">
        <v>16050</v>
      </c>
      <c r="I154" s="54">
        <v>146164</v>
      </c>
      <c r="J154" s="54">
        <v>103009</v>
      </c>
      <c r="K154" s="176">
        <f t="shared" si="23"/>
        <v>-29.525054048876605</v>
      </c>
      <c r="L154" s="54">
        <v>303</v>
      </c>
      <c r="M154" s="54">
        <v>639</v>
      </c>
      <c r="N154" s="54">
        <v>9111</v>
      </c>
      <c r="O154" s="55">
        <v>4255</v>
      </c>
      <c r="P154" s="176">
        <f t="shared" si="24"/>
        <v>-53.298210953792122</v>
      </c>
      <c r="Q154" s="53">
        <f t="shared" si="26"/>
        <v>15528</v>
      </c>
      <c r="R154" s="54">
        <f t="shared" si="27"/>
        <v>16689</v>
      </c>
      <c r="S154" s="54">
        <f t="shared" si="28"/>
        <v>155275</v>
      </c>
      <c r="T154" s="55">
        <f t="shared" si="29"/>
        <v>107264</v>
      </c>
      <c r="U154" s="176">
        <f t="shared" si="25"/>
        <v>-30.9199806794397</v>
      </c>
    </row>
    <row r="155" spans="1:21" s="42" customFormat="1" x14ac:dyDescent="0.2">
      <c r="A155" s="47" t="s">
        <v>47</v>
      </c>
      <c r="B155" s="53">
        <v>19825</v>
      </c>
      <c r="C155" s="54">
        <v>28006</v>
      </c>
      <c r="D155" s="54">
        <v>189084</v>
      </c>
      <c r="E155" s="55">
        <v>158532</v>
      </c>
      <c r="F155" s="176">
        <f t="shared" si="22"/>
        <v>-16.157898077045125</v>
      </c>
      <c r="G155" s="53">
        <v>23808</v>
      </c>
      <c r="H155" s="54">
        <v>25701</v>
      </c>
      <c r="I155" s="54">
        <v>184330</v>
      </c>
      <c r="J155" s="54">
        <v>152156</v>
      </c>
      <c r="K155" s="176">
        <f t="shared" si="23"/>
        <v>-17.454565182010526</v>
      </c>
      <c r="L155" s="54">
        <v>399</v>
      </c>
      <c r="M155" s="54">
        <v>698</v>
      </c>
      <c r="N155" s="54">
        <v>4861</v>
      </c>
      <c r="O155" s="55">
        <v>3294</v>
      </c>
      <c r="P155" s="176">
        <f t="shared" si="24"/>
        <v>-32.236165398066241</v>
      </c>
      <c r="Q155" s="53">
        <f t="shared" si="26"/>
        <v>24207</v>
      </c>
      <c r="R155" s="54">
        <f t="shared" si="27"/>
        <v>26399</v>
      </c>
      <c r="S155" s="54">
        <f t="shared" si="28"/>
        <v>189191</v>
      </c>
      <c r="T155" s="55">
        <f t="shared" si="29"/>
        <v>155450</v>
      </c>
      <c r="U155" s="176">
        <f t="shared" si="25"/>
        <v>-17.834357871146089</v>
      </c>
    </row>
    <row r="156" spans="1:21" s="42" customFormat="1" x14ac:dyDescent="0.2">
      <c r="A156" s="47" t="s">
        <v>48</v>
      </c>
      <c r="B156" s="53">
        <v>3313</v>
      </c>
      <c r="C156" s="54">
        <v>4202</v>
      </c>
      <c r="D156" s="54">
        <v>17009</v>
      </c>
      <c r="E156" s="55">
        <v>23560</v>
      </c>
      <c r="F156" s="176">
        <f t="shared" si="22"/>
        <v>38.514903874419424</v>
      </c>
      <c r="G156" s="53">
        <v>3021</v>
      </c>
      <c r="H156" s="54">
        <v>4010</v>
      </c>
      <c r="I156" s="54">
        <v>15930</v>
      </c>
      <c r="J156" s="54">
        <v>22138</v>
      </c>
      <c r="K156" s="176">
        <f t="shared" si="23"/>
        <v>38.970495919648464</v>
      </c>
      <c r="L156" s="54">
        <v>0</v>
      </c>
      <c r="M156" s="54">
        <v>0</v>
      </c>
      <c r="N156" s="54">
        <v>0</v>
      </c>
      <c r="O156" s="55">
        <v>0</v>
      </c>
      <c r="P156" s="176" t="s">
        <v>300</v>
      </c>
      <c r="Q156" s="53">
        <f t="shared" si="26"/>
        <v>3021</v>
      </c>
      <c r="R156" s="54">
        <f t="shared" si="27"/>
        <v>4010</v>
      </c>
      <c r="S156" s="54">
        <f t="shared" si="28"/>
        <v>15930</v>
      </c>
      <c r="T156" s="55">
        <f t="shared" si="29"/>
        <v>22138</v>
      </c>
      <c r="U156" s="176">
        <f t="shared" si="25"/>
        <v>38.970495919648464</v>
      </c>
    </row>
    <row r="157" spans="1:21" s="42" customFormat="1" x14ac:dyDescent="0.2">
      <c r="A157" s="47" t="s">
        <v>49</v>
      </c>
      <c r="B157" s="53">
        <v>119</v>
      </c>
      <c r="C157" s="54">
        <v>2294</v>
      </c>
      <c r="D157" s="54">
        <v>4016</v>
      </c>
      <c r="E157" s="55">
        <v>3217</v>
      </c>
      <c r="F157" s="176">
        <f t="shared" si="22"/>
        <v>-19.895418326693225</v>
      </c>
      <c r="G157" s="53">
        <v>568</v>
      </c>
      <c r="H157" s="54">
        <v>657</v>
      </c>
      <c r="I157" s="54">
        <v>4140</v>
      </c>
      <c r="J157" s="54">
        <v>1756</v>
      </c>
      <c r="K157" s="176">
        <f t="shared" si="23"/>
        <v>-57.584541062801932</v>
      </c>
      <c r="L157" s="54">
        <v>76</v>
      </c>
      <c r="M157" s="54">
        <v>95</v>
      </c>
      <c r="N157" s="54">
        <v>1552</v>
      </c>
      <c r="O157" s="55">
        <v>563</v>
      </c>
      <c r="P157" s="176">
        <f t="shared" si="24"/>
        <v>-63.72422680412371</v>
      </c>
      <c r="Q157" s="53">
        <f t="shared" si="26"/>
        <v>644</v>
      </c>
      <c r="R157" s="54">
        <f t="shared" si="27"/>
        <v>752</v>
      </c>
      <c r="S157" s="54">
        <f t="shared" si="28"/>
        <v>5692</v>
      </c>
      <c r="T157" s="55">
        <f t="shared" si="29"/>
        <v>2319</v>
      </c>
      <c r="U157" s="176">
        <f t="shared" si="25"/>
        <v>-59.258608573436398</v>
      </c>
    </row>
    <row r="158" spans="1:21" s="42" customFormat="1" x14ac:dyDescent="0.2">
      <c r="A158" s="47" t="s">
        <v>50</v>
      </c>
      <c r="B158" s="53">
        <v>6888</v>
      </c>
      <c r="C158" s="54">
        <v>5865</v>
      </c>
      <c r="D158" s="54">
        <v>32024</v>
      </c>
      <c r="E158" s="55">
        <v>30767</v>
      </c>
      <c r="F158" s="176">
        <f t="shared" si="22"/>
        <v>-3.9251811141643764</v>
      </c>
      <c r="G158" s="53">
        <v>6425</v>
      </c>
      <c r="H158" s="54">
        <v>5465</v>
      </c>
      <c r="I158" s="54">
        <v>31853</v>
      </c>
      <c r="J158" s="54">
        <v>31676</v>
      </c>
      <c r="K158" s="176">
        <f t="shared" si="23"/>
        <v>-0.55567764417794241</v>
      </c>
      <c r="L158" s="54">
        <v>728</v>
      </c>
      <c r="M158" s="54">
        <v>756</v>
      </c>
      <c r="N158" s="54">
        <v>753</v>
      </c>
      <c r="O158" s="55">
        <v>3480</v>
      </c>
      <c r="P158" s="176">
        <f t="shared" si="24"/>
        <v>362.15139442231077</v>
      </c>
      <c r="Q158" s="53">
        <f t="shared" si="26"/>
        <v>7153</v>
      </c>
      <c r="R158" s="54">
        <f t="shared" si="27"/>
        <v>6221</v>
      </c>
      <c r="S158" s="54">
        <f t="shared" si="28"/>
        <v>32606</v>
      </c>
      <c r="T158" s="55">
        <f t="shared" si="29"/>
        <v>35156</v>
      </c>
      <c r="U158" s="176">
        <f t="shared" si="25"/>
        <v>7.8206465067778934</v>
      </c>
    </row>
    <row r="159" spans="1:21" s="42" customFormat="1" x14ac:dyDescent="0.2">
      <c r="A159" s="47" t="s">
        <v>51</v>
      </c>
      <c r="B159" s="53">
        <v>26</v>
      </c>
      <c r="C159" s="54">
        <v>1</v>
      </c>
      <c r="D159" s="54">
        <v>1375</v>
      </c>
      <c r="E159" s="55">
        <v>1</v>
      </c>
      <c r="F159" s="176">
        <f t="shared" si="22"/>
        <v>-99.927272727272737</v>
      </c>
      <c r="G159" s="53">
        <v>233</v>
      </c>
      <c r="H159" s="54">
        <v>4</v>
      </c>
      <c r="I159" s="54">
        <v>1165</v>
      </c>
      <c r="J159" s="54">
        <v>999</v>
      </c>
      <c r="K159" s="176">
        <f t="shared" si="23"/>
        <v>-14.24892703862661</v>
      </c>
      <c r="L159" s="54">
        <v>0</v>
      </c>
      <c r="M159" s="54">
        <v>0</v>
      </c>
      <c r="N159" s="54">
        <v>1</v>
      </c>
      <c r="O159" s="55">
        <v>0</v>
      </c>
      <c r="P159" s="176">
        <f t="shared" si="24"/>
        <v>-100</v>
      </c>
      <c r="Q159" s="53">
        <f t="shared" si="26"/>
        <v>233</v>
      </c>
      <c r="R159" s="54">
        <f t="shared" si="27"/>
        <v>4</v>
      </c>
      <c r="S159" s="54">
        <f t="shared" si="28"/>
        <v>1166</v>
      </c>
      <c r="T159" s="55">
        <f t="shared" si="29"/>
        <v>999</v>
      </c>
      <c r="U159" s="176">
        <f t="shared" si="25"/>
        <v>-14.322469982847341</v>
      </c>
    </row>
    <row r="160" spans="1:21" s="42" customFormat="1" x14ac:dyDescent="0.2">
      <c r="A160" s="47" t="s">
        <v>312</v>
      </c>
      <c r="B160" s="53" t="s">
        <v>301</v>
      </c>
      <c r="C160" s="54" t="s">
        <v>301</v>
      </c>
      <c r="D160" s="54">
        <v>47284</v>
      </c>
      <c r="E160" s="55">
        <v>48793</v>
      </c>
      <c r="F160" s="176">
        <f t="shared" si="22"/>
        <v>3.1913543693426951</v>
      </c>
      <c r="G160" s="53" t="s">
        <v>301</v>
      </c>
      <c r="H160" s="54" t="s">
        <v>301</v>
      </c>
      <c r="I160" s="54">
        <v>47269</v>
      </c>
      <c r="J160" s="54">
        <v>50998</v>
      </c>
      <c r="K160" s="176">
        <f t="shared" si="23"/>
        <v>7.888891239501576</v>
      </c>
      <c r="L160" s="54" t="s">
        <v>301</v>
      </c>
      <c r="M160" s="54" t="s">
        <v>301</v>
      </c>
      <c r="N160" s="54">
        <v>790</v>
      </c>
      <c r="O160" s="55">
        <v>23</v>
      </c>
      <c r="P160" s="176">
        <f t="shared" si="24"/>
        <v>-97.088607594936704</v>
      </c>
      <c r="Q160" s="53" t="s">
        <v>301</v>
      </c>
      <c r="R160" s="54" t="s">
        <v>301</v>
      </c>
      <c r="S160" s="54">
        <f t="shared" si="28"/>
        <v>48059</v>
      </c>
      <c r="T160" s="55">
        <f t="shared" si="29"/>
        <v>51021</v>
      </c>
      <c r="U160" s="176">
        <f t="shared" si="25"/>
        <v>6.163257662456564</v>
      </c>
    </row>
    <row r="161" spans="1:21" s="42" customFormat="1" x14ac:dyDescent="0.2">
      <c r="A161" s="47" t="s">
        <v>53</v>
      </c>
      <c r="B161" s="53">
        <v>3641</v>
      </c>
      <c r="C161" s="54">
        <v>2829</v>
      </c>
      <c r="D161" s="54">
        <v>52177</v>
      </c>
      <c r="E161" s="55">
        <v>27792</v>
      </c>
      <c r="F161" s="176">
        <f t="shared" si="22"/>
        <v>-46.735151503536045</v>
      </c>
      <c r="G161" s="53">
        <v>4027</v>
      </c>
      <c r="H161" s="54">
        <v>5126</v>
      </c>
      <c r="I161" s="54">
        <v>52093</v>
      </c>
      <c r="J161" s="54">
        <v>36395</v>
      </c>
      <c r="K161" s="176">
        <f t="shared" si="23"/>
        <v>-30.13456702436028</v>
      </c>
      <c r="L161" s="54">
        <v>30</v>
      </c>
      <c r="M161" s="54">
        <v>20</v>
      </c>
      <c r="N161" s="54">
        <v>66</v>
      </c>
      <c r="O161" s="55">
        <v>20</v>
      </c>
      <c r="P161" s="176">
        <f t="shared" si="24"/>
        <v>-69.696969696969703</v>
      </c>
      <c r="Q161" s="53">
        <f t="shared" si="26"/>
        <v>4057</v>
      </c>
      <c r="R161" s="54">
        <f t="shared" si="27"/>
        <v>5146</v>
      </c>
      <c r="S161" s="54">
        <f t="shared" si="28"/>
        <v>52159</v>
      </c>
      <c r="T161" s="55">
        <f t="shared" si="29"/>
        <v>36415</v>
      </c>
      <c r="U161" s="176">
        <f t="shared" si="25"/>
        <v>-30.184627772771716</v>
      </c>
    </row>
    <row r="162" spans="1:21" s="42" customFormat="1" x14ac:dyDescent="0.2">
      <c r="A162" s="47" t="s">
        <v>54</v>
      </c>
      <c r="B162" s="53">
        <v>0</v>
      </c>
      <c r="C162" s="54">
        <v>0</v>
      </c>
      <c r="D162" s="54">
        <v>130</v>
      </c>
      <c r="E162" s="55">
        <v>0</v>
      </c>
      <c r="F162" s="176">
        <f t="shared" si="22"/>
        <v>-100</v>
      </c>
      <c r="G162" s="53">
        <v>324</v>
      </c>
      <c r="H162" s="54">
        <v>248</v>
      </c>
      <c r="I162" s="54">
        <v>1088</v>
      </c>
      <c r="J162" s="54">
        <v>1842</v>
      </c>
      <c r="K162" s="176">
        <f t="shared" si="23"/>
        <v>69.30147058823529</v>
      </c>
      <c r="L162" s="54">
        <v>0</v>
      </c>
      <c r="M162" s="54">
        <v>0</v>
      </c>
      <c r="N162" s="54">
        <v>0</v>
      </c>
      <c r="O162" s="55">
        <v>0</v>
      </c>
      <c r="P162" s="176" t="s">
        <v>300</v>
      </c>
      <c r="Q162" s="53">
        <f t="shared" si="26"/>
        <v>324</v>
      </c>
      <c r="R162" s="54">
        <f t="shared" si="27"/>
        <v>248</v>
      </c>
      <c r="S162" s="54">
        <f t="shared" si="28"/>
        <v>1088</v>
      </c>
      <c r="T162" s="55">
        <f t="shared" si="29"/>
        <v>1842</v>
      </c>
      <c r="U162" s="176">
        <f t="shared" si="25"/>
        <v>69.30147058823529</v>
      </c>
    </row>
    <row r="163" spans="1:21" s="42" customFormat="1" x14ac:dyDescent="0.2">
      <c r="A163" s="46" t="s">
        <v>77</v>
      </c>
      <c r="B163" s="50">
        <f t="shared" ref="B163:O163" si="31">SUM(B146:B162)</f>
        <v>96125</v>
      </c>
      <c r="C163" s="51">
        <f t="shared" si="31"/>
        <v>118852</v>
      </c>
      <c r="D163" s="51">
        <f t="shared" si="31"/>
        <v>852686</v>
      </c>
      <c r="E163" s="56">
        <f t="shared" si="31"/>
        <v>756835</v>
      </c>
      <c r="F163" s="177">
        <f t="shared" si="22"/>
        <v>-11.241066465263884</v>
      </c>
      <c r="G163" s="50">
        <f t="shared" si="31"/>
        <v>79153</v>
      </c>
      <c r="H163" s="51">
        <f t="shared" si="31"/>
        <v>94787</v>
      </c>
      <c r="I163" s="51">
        <f t="shared" si="31"/>
        <v>725650</v>
      </c>
      <c r="J163" s="51">
        <f t="shared" si="31"/>
        <v>677107</v>
      </c>
      <c r="K163" s="177">
        <f t="shared" si="23"/>
        <v>-6.689588644663405</v>
      </c>
      <c r="L163" s="51">
        <f t="shared" si="31"/>
        <v>24954</v>
      </c>
      <c r="M163" s="51">
        <f t="shared" si="31"/>
        <v>20632</v>
      </c>
      <c r="N163" s="51">
        <f t="shared" si="31"/>
        <v>133322</v>
      </c>
      <c r="O163" s="56">
        <f t="shared" si="31"/>
        <v>99684</v>
      </c>
      <c r="P163" s="177">
        <f t="shared" si="24"/>
        <v>-25.230644604791408</v>
      </c>
      <c r="Q163" s="50">
        <f t="shared" si="26"/>
        <v>104107</v>
      </c>
      <c r="R163" s="51">
        <f t="shared" si="27"/>
        <v>115419</v>
      </c>
      <c r="S163" s="51">
        <f t="shared" si="28"/>
        <v>858972</v>
      </c>
      <c r="T163" s="56">
        <f t="shared" si="29"/>
        <v>776791</v>
      </c>
      <c r="U163" s="177">
        <f t="shared" si="25"/>
        <v>-9.5673665730664084</v>
      </c>
    </row>
    <row r="164" spans="1:21" ht="12.75" customHeight="1" x14ac:dyDescent="0.2">
      <c r="A164" s="60"/>
      <c r="B164" s="68"/>
      <c r="C164" s="69"/>
      <c r="D164" s="69"/>
      <c r="E164" s="70"/>
      <c r="F164" s="173"/>
      <c r="G164" s="68"/>
      <c r="H164" s="69"/>
      <c r="I164" s="69"/>
      <c r="J164" s="69"/>
      <c r="K164" s="173"/>
      <c r="L164" s="69"/>
      <c r="M164" s="69"/>
      <c r="N164" s="69"/>
      <c r="O164" s="70"/>
      <c r="P164" s="173"/>
      <c r="Q164" s="68"/>
      <c r="R164" s="69"/>
      <c r="S164" s="69"/>
      <c r="T164" s="70"/>
      <c r="U164" s="173"/>
    </row>
    <row r="165" spans="1:21" ht="12.75" customHeight="1" x14ac:dyDescent="0.2">
      <c r="A165" s="60" t="s">
        <v>170</v>
      </c>
      <c r="B165" s="62"/>
      <c r="C165" s="63"/>
      <c r="D165" s="63"/>
      <c r="E165" s="64"/>
      <c r="F165" s="170"/>
      <c r="G165" s="62"/>
      <c r="H165" s="63"/>
      <c r="I165" s="63"/>
      <c r="J165" s="63"/>
      <c r="K165" s="170"/>
      <c r="L165" s="63"/>
      <c r="M165" s="63"/>
      <c r="N165" s="63"/>
      <c r="O165" s="64"/>
      <c r="P165" s="170"/>
      <c r="Q165" s="62"/>
      <c r="R165" s="63"/>
      <c r="S165" s="63"/>
      <c r="T165" s="64"/>
      <c r="U165" s="170"/>
    </row>
    <row r="166" spans="1:21" ht="12.75" customHeight="1" x14ac:dyDescent="0.2">
      <c r="A166" s="60" t="s">
        <v>171</v>
      </c>
      <c r="B166" s="62"/>
      <c r="C166" s="63"/>
      <c r="D166" s="63"/>
      <c r="E166" s="64"/>
      <c r="F166" s="170"/>
      <c r="G166" s="62"/>
      <c r="H166" s="63"/>
      <c r="I166" s="63"/>
      <c r="J166" s="63"/>
      <c r="K166" s="170"/>
      <c r="L166" s="63"/>
      <c r="M166" s="63"/>
      <c r="N166" s="63"/>
      <c r="O166" s="64"/>
      <c r="P166" s="170"/>
      <c r="Q166" s="62"/>
      <c r="R166" s="63"/>
      <c r="S166" s="63"/>
      <c r="T166" s="64"/>
      <c r="U166" s="170"/>
    </row>
    <row r="167" spans="1:21" ht="12.75" customHeight="1" x14ac:dyDescent="0.2">
      <c r="A167" s="61" t="s">
        <v>172</v>
      </c>
      <c r="B167" s="65">
        <v>334</v>
      </c>
      <c r="C167" s="66">
        <v>344</v>
      </c>
      <c r="D167" s="66">
        <v>4740</v>
      </c>
      <c r="E167" s="67">
        <v>1341</v>
      </c>
      <c r="F167" s="172">
        <f t="shared" si="22"/>
        <v>-71.708860759493675</v>
      </c>
      <c r="G167" s="65">
        <v>277</v>
      </c>
      <c r="H167" s="66">
        <v>132</v>
      </c>
      <c r="I167" s="66">
        <v>4293</v>
      </c>
      <c r="J167" s="66">
        <v>1413</v>
      </c>
      <c r="K167" s="172">
        <f t="shared" si="23"/>
        <v>-67.085953878406713</v>
      </c>
      <c r="L167" s="66">
        <v>180</v>
      </c>
      <c r="M167" s="66">
        <v>219</v>
      </c>
      <c r="N167" s="66">
        <v>866</v>
      </c>
      <c r="O167" s="67">
        <v>537</v>
      </c>
      <c r="P167" s="172">
        <f t="shared" si="24"/>
        <v>-37.990762124711317</v>
      </c>
      <c r="Q167" s="65">
        <f t="shared" si="26"/>
        <v>457</v>
      </c>
      <c r="R167" s="66">
        <f t="shared" si="27"/>
        <v>351</v>
      </c>
      <c r="S167" s="66">
        <f t="shared" si="28"/>
        <v>5159</v>
      </c>
      <c r="T167" s="67">
        <f t="shared" si="29"/>
        <v>1950</v>
      </c>
      <c r="U167" s="172">
        <f t="shared" si="25"/>
        <v>-62.201977127350261</v>
      </c>
    </row>
    <row r="168" spans="1:21" ht="12.75" customHeight="1" x14ac:dyDescent="0.2">
      <c r="A168" s="61" t="s">
        <v>331</v>
      </c>
      <c r="B168" s="65">
        <v>6182</v>
      </c>
      <c r="C168" s="66">
        <v>11219</v>
      </c>
      <c r="D168" s="66">
        <v>86758</v>
      </c>
      <c r="E168" s="67">
        <v>67881</v>
      </c>
      <c r="F168" s="172">
        <f t="shared" si="22"/>
        <v>-21.758224025450101</v>
      </c>
      <c r="G168" s="65">
        <v>7634</v>
      </c>
      <c r="H168" s="66">
        <v>11215</v>
      </c>
      <c r="I168" s="66">
        <v>88887</v>
      </c>
      <c r="J168" s="66">
        <v>69963</v>
      </c>
      <c r="K168" s="172">
        <f t="shared" si="23"/>
        <v>-21.289952411488745</v>
      </c>
      <c r="L168" s="66">
        <v>119</v>
      </c>
      <c r="M168" s="66">
        <v>45</v>
      </c>
      <c r="N168" s="66">
        <v>702</v>
      </c>
      <c r="O168" s="67">
        <v>264</v>
      </c>
      <c r="P168" s="172">
        <f t="shared" si="24"/>
        <v>-62.393162393162392</v>
      </c>
      <c r="Q168" s="65">
        <f t="shared" si="26"/>
        <v>7753</v>
      </c>
      <c r="R168" s="66">
        <f t="shared" si="27"/>
        <v>11260</v>
      </c>
      <c r="S168" s="66">
        <f t="shared" si="28"/>
        <v>89589</v>
      </c>
      <c r="T168" s="67">
        <f t="shared" si="29"/>
        <v>70227</v>
      </c>
      <c r="U168" s="172">
        <f t="shared" si="25"/>
        <v>-21.612028262398287</v>
      </c>
    </row>
    <row r="169" spans="1:21" ht="12.75" customHeight="1" x14ac:dyDescent="0.2">
      <c r="A169" s="61" t="s">
        <v>319</v>
      </c>
      <c r="B169" s="65" t="s">
        <v>301</v>
      </c>
      <c r="C169" s="66" t="s">
        <v>301</v>
      </c>
      <c r="D169" s="66">
        <v>4951</v>
      </c>
      <c r="E169" s="67">
        <v>800</v>
      </c>
      <c r="F169" s="172">
        <f t="shared" si="22"/>
        <v>-83.841648151888506</v>
      </c>
      <c r="G169" s="65" t="s">
        <v>301</v>
      </c>
      <c r="H169" s="66" t="s">
        <v>301</v>
      </c>
      <c r="I169" s="66">
        <v>5033</v>
      </c>
      <c r="J169" s="66">
        <v>1231</v>
      </c>
      <c r="K169" s="172">
        <f t="shared" si="23"/>
        <v>-75.541426584542023</v>
      </c>
      <c r="L169" s="66" t="s">
        <v>301</v>
      </c>
      <c r="M169" s="66" t="s">
        <v>301</v>
      </c>
      <c r="N169" s="66">
        <v>94</v>
      </c>
      <c r="O169" s="67">
        <v>0</v>
      </c>
      <c r="P169" s="172">
        <f t="shared" si="24"/>
        <v>-100</v>
      </c>
      <c r="Q169" s="65" t="s">
        <v>301</v>
      </c>
      <c r="R169" s="66" t="s">
        <v>301</v>
      </c>
      <c r="S169" s="66">
        <f t="shared" si="28"/>
        <v>5127</v>
      </c>
      <c r="T169" s="67">
        <f t="shared" si="29"/>
        <v>1231</v>
      </c>
      <c r="U169" s="172">
        <f t="shared" si="25"/>
        <v>-75.989857616539894</v>
      </c>
    </row>
    <row r="170" spans="1:21" ht="12.75" customHeight="1" x14ac:dyDescent="0.2">
      <c r="A170" s="60" t="s">
        <v>136</v>
      </c>
      <c r="B170" s="68">
        <f>SUM(B167:B169)</f>
        <v>6516</v>
      </c>
      <c r="C170" s="69">
        <f t="shared" ref="C170:O170" si="32">SUM(C167:C169)</f>
        <v>11563</v>
      </c>
      <c r="D170" s="69">
        <f t="shared" si="32"/>
        <v>96449</v>
      </c>
      <c r="E170" s="70">
        <f t="shared" si="32"/>
        <v>70022</v>
      </c>
      <c r="F170" s="173">
        <f t="shared" si="22"/>
        <v>-27.399973042747984</v>
      </c>
      <c r="G170" s="68">
        <f t="shared" si="32"/>
        <v>7911</v>
      </c>
      <c r="H170" s="69">
        <f t="shared" si="32"/>
        <v>11347</v>
      </c>
      <c r="I170" s="69">
        <f t="shared" si="32"/>
        <v>98213</v>
      </c>
      <c r="J170" s="69">
        <f t="shared" si="32"/>
        <v>72607</v>
      </c>
      <c r="K170" s="173">
        <f t="shared" si="23"/>
        <v>-26.07190494130105</v>
      </c>
      <c r="L170" s="69">
        <f t="shared" si="32"/>
        <v>299</v>
      </c>
      <c r="M170" s="69">
        <f t="shared" si="32"/>
        <v>264</v>
      </c>
      <c r="N170" s="69">
        <f t="shared" si="32"/>
        <v>1662</v>
      </c>
      <c r="O170" s="70">
        <f t="shared" si="32"/>
        <v>801</v>
      </c>
      <c r="P170" s="173">
        <f t="shared" si="24"/>
        <v>-51.805054151624553</v>
      </c>
      <c r="Q170" s="68">
        <f t="shared" si="26"/>
        <v>8210</v>
      </c>
      <c r="R170" s="69">
        <f t="shared" si="27"/>
        <v>11611</v>
      </c>
      <c r="S170" s="69">
        <f t="shared" si="28"/>
        <v>99875</v>
      </c>
      <c r="T170" s="70">
        <f t="shared" si="29"/>
        <v>73408</v>
      </c>
      <c r="U170" s="173">
        <f t="shared" si="25"/>
        <v>-26.500125156445559</v>
      </c>
    </row>
    <row r="171" spans="1:21" ht="12.75" customHeight="1" x14ac:dyDescent="0.2">
      <c r="A171" s="60" t="s">
        <v>173</v>
      </c>
      <c r="B171" s="62"/>
      <c r="C171" s="63"/>
      <c r="D171" s="63"/>
      <c r="E171" s="64"/>
      <c r="F171" s="170"/>
      <c r="G171" s="62"/>
      <c r="H171" s="63"/>
      <c r="I171" s="63"/>
      <c r="J171" s="63"/>
      <c r="K171" s="170"/>
      <c r="L171" s="63"/>
      <c r="M171" s="63"/>
      <c r="N171" s="63"/>
      <c r="O171" s="64"/>
      <c r="P171" s="170"/>
      <c r="Q171" s="62"/>
      <c r="R171" s="63"/>
      <c r="S171" s="63"/>
      <c r="T171" s="64"/>
      <c r="U171" s="170"/>
    </row>
    <row r="172" spans="1:21" ht="12.75" customHeight="1" x14ac:dyDescent="0.2">
      <c r="A172" s="61" t="s">
        <v>174</v>
      </c>
      <c r="B172" s="65">
        <v>0</v>
      </c>
      <c r="C172" s="66">
        <v>0</v>
      </c>
      <c r="D172" s="66">
        <v>74</v>
      </c>
      <c r="E172" s="67">
        <v>60</v>
      </c>
      <c r="F172" s="172">
        <f t="shared" si="22"/>
        <v>-18.918918918918919</v>
      </c>
      <c r="G172" s="65">
        <v>133</v>
      </c>
      <c r="H172" s="66">
        <v>0</v>
      </c>
      <c r="I172" s="66">
        <v>1755</v>
      </c>
      <c r="J172" s="66">
        <v>59</v>
      </c>
      <c r="K172" s="172">
        <f t="shared" si="23"/>
        <v>-96.638176638176645</v>
      </c>
      <c r="L172" s="66">
        <v>0</v>
      </c>
      <c r="M172" s="66">
        <v>0</v>
      </c>
      <c r="N172" s="66">
        <v>40</v>
      </c>
      <c r="O172" s="67">
        <v>0</v>
      </c>
      <c r="P172" s="172">
        <f t="shared" si="24"/>
        <v>-100</v>
      </c>
      <c r="Q172" s="65">
        <f t="shared" si="26"/>
        <v>133</v>
      </c>
      <c r="R172" s="66">
        <f t="shared" si="27"/>
        <v>0</v>
      </c>
      <c r="S172" s="66">
        <f t="shared" si="28"/>
        <v>1795</v>
      </c>
      <c r="T172" s="67">
        <f t="shared" si="29"/>
        <v>59</v>
      </c>
      <c r="U172" s="172">
        <f t="shared" si="25"/>
        <v>-96.71309192200556</v>
      </c>
    </row>
    <row r="173" spans="1:21" ht="12.75" customHeight="1" x14ac:dyDescent="0.2">
      <c r="A173" s="61" t="s">
        <v>320</v>
      </c>
      <c r="B173" s="65" t="s">
        <v>301</v>
      </c>
      <c r="C173" s="66" t="s">
        <v>301</v>
      </c>
      <c r="D173" s="66">
        <v>1057</v>
      </c>
      <c r="E173" s="67">
        <v>57</v>
      </c>
      <c r="F173" s="172">
        <f t="shared" si="22"/>
        <v>-94.607379375591293</v>
      </c>
      <c r="G173" s="65" t="s">
        <v>301</v>
      </c>
      <c r="H173" s="66" t="s">
        <v>301</v>
      </c>
      <c r="I173" s="66">
        <v>1068</v>
      </c>
      <c r="J173" s="66">
        <v>0</v>
      </c>
      <c r="K173" s="172">
        <f t="shared" si="23"/>
        <v>-100</v>
      </c>
      <c r="L173" s="66" t="s">
        <v>301</v>
      </c>
      <c r="M173" s="66" t="s">
        <v>301</v>
      </c>
      <c r="N173" s="66">
        <v>572</v>
      </c>
      <c r="O173" s="67">
        <v>76</v>
      </c>
      <c r="P173" s="172">
        <f t="shared" si="24"/>
        <v>-86.713286713286706</v>
      </c>
      <c r="Q173" s="65" t="s">
        <v>301</v>
      </c>
      <c r="R173" s="66" t="s">
        <v>301</v>
      </c>
      <c r="S173" s="66">
        <f t="shared" si="28"/>
        <v>1640</v>
      </c>
      <c r="T173" s="67">
        <f t="shared" si="29"/>
        <v>76</v>
      </c>
      <c r="U173" s="172">
        <f t="shared" si="25"/>
        <v>-95.365853658536579</v>
      </c>
    </row>
    <row r="174" spans="1:21" ht="12.75" customHeight="1" x14ac:dyDescent="0.2">
      <c r="A174" s="60" t="s">
        <v>136</v>
      </c>
      <c r="B174" s="68">
        <f>SUM(B172:B173)</f>
        <v>0</v>
      </c>
      <c r="C174" s="69">
        <f t="shared" ref="C174:O174" si="33">SUM(C172:C173)</f>
        <v>0</v>
      </c>
      <c r="D174" s="69">
        <f t="shared" si="33"/>
        <v>1131</v>
      </c>
      <c r="E174" s="70">
        <f t="shared" si="33"/>
        <v>117</v>
      </c>
      <c r="F174" s="173">
        <f t="shared" si="22"/>
        <v>-89.65517241379311</v>
      </c>
      <c r="G174" s="68">
        <f t="shared" si="33"/>
        <v>133</v>
      </c>
      <c r="H174" s="69">
        <f t="shared" si="33"/>
        <v>0</v>
      </c>
      <c r="I174" s="69">
        <f t="shared" si="33"/>
        <v>2823</v>
      </c>
      <c r="J174" s="69">
        <f t="shared" si="33"/>
        <v>59</v>
      </c>
      <c r="K174" s="173">
        <f t="shared" si="23"/>
        <v>-97.91002479631598</v>
      </c>
      <c r="L174" s="69">
        <f t="shared" si="33"/>
        <v>0</v>
      </c>
      <c r="M174" s="69">
        <f t="shared" si="33"/>
        <v>0</v>
      </c>
      <c r="N174" s="69">
        <f t="shared" si="33"/>
        <v>612</v>
      </c>
      <c r="O174" s="70">
        <f t="shared" si="33"/>
        <v>76</v>
      </c>
      <c r="P174" s="173">
        <f t="shared" si="24"/>
        <v>-87.58169934640523</v>
      </c>
      <c r="Q174" s="68">
        <f t="shared" si="26"/>
        <v>133</v>
      </c>
      <c r="R174" s="69">
        <f t="shared" si="27"/>
        <v>0</v>
      </c>
      <c r="S174" s="69">
        <f t="shared" si="28"/>
        <v>3435</v>
      </c>
      <c r="T174" s="70">
        <f t="shared" si="29"/>
        <v>135</v>
      </c>
      <c r="U174" s="173">
        <f t="shared" si="25"/>
        <v>-96.069868995633186</v>
      </c>
    </row>
    <row r="175" spans="1:21" ht="12.75" customHeight="1" x14ac:dyDescent="0.2">
      <c r="A175" s="60" t="s">
        <v>175</v>
      </c>
      <c r="B175" s="68">
        <f>+B170+B174</f>
        <v>6516</v>
      </c>
      <c r="C175" s="69">
        <f t="shared" ref="C175:O175" si="34">+C170+C174</f>
        <v>11563</v>
      </c>
      <c r="D175" s="69">
        <f t="shared" si="34"/>
        <v>97580</v>
      </c>
      <c r="E175" s="70">
        <f t="shared" si="34"/>
        <v>70139</v>
      </c>
      <c r="F175" s="173">
        <f t="shared" si="22"/>
        <v>-28.121541299446605</v>
      </c>
      <c r="G175" s="68">
        <f t="shared" si="34"/>
        <v>8044</v>
      </c>
      <c r="H175" s="69">
        <f t="shared" si="34"/>
        <v>11347</v>
      </c>
      <c r="I175" s="69">
        <f t="shared" si="34"/>
        <v>101036</v>
      </c>
      <c r="J175" s="69">
        <f t="shared" si="34"/>
        <v>72666</v>
      </c>
      <c r="K175" s="173">
        <f t="shared" si="23"/>
        <v>-28.079100518627026</v>
      </c>
      <c r="L175" s="69">
        <f t="shared" si="34"/>
        <v>299</v>
      </c>
      <c r="M175" s="69">
        <f t="shared" si="34"/>
        <v>264</v>
      </c>
      <c r="N175" s="69">
        <f t="shared" si="34"/>
        <v>2274</v>
      </c>
      <c r="O175" s="70">
        <f t="shared" si="34"/>
        <v>877</v>
      </c>
      <c r="P175" s="173">
        <f t="shared" si="24"/>
        <v>-61.433597185576069</v>
      </c>
      <c r="Q175" s="68">
        <f t="shared" si="26"/>
        <v>8343</v>
      </c>
      <c r="R175" s="69">
        <f t="shared" si="27"/>
        <v>11611</v>
      </c>
      <c r="S175" s="69">
        <f t="shared" si="28"/>
        <v>103310</v>
      </c>
      <c r="T175" s="70">
        <f t="shared" si="29"/>
        <v>73543</v>
      </c>
      <c r="U175" s="173">
        <f t="shared" si="25"/>
        <v>-28.813280418158939</v>
      </c>
    </row>
    <row r="176" spans="1:21" ht="12.75" customHeight="1" x14ac:dyDescent="0.2">
      <c r="A176" s="60" t="s">
        <v>176</v>
      </c>
      <c r="B176" s="68">
        <f t="shared" ref="B176:O176" si="35">+B63+B143+B175</f>
        <v>254359</v>
      </c>
      <c r="C176" s="69">
        <f t="shared" si="35"/>
        <v>315838</v>
      </c>
      <c r="D176" s="69">
        <f t="shared" si="35"/>
        <v>2594005</v>
      </c>
      <c r="E176" s="70">
        <f t="shared" si="35"/>
        <v>2005916</v>
      </c>
      <c r="F176" s="173">
        <f t="shared" si="22"/>
        <v>-22.671081975555175</v>
      </c>
      <c r="G176" s="68">
        <f t="shared" si="35"/>
        <v>222728</v>
      </c>
      <c r="H176" s="69">
        <f t="shared" si="35"/>
        <v>252998</v>
      </c>
      <c r="I176" s="69">
        <f t="shared" si="35"/>
        <v>2117920</v>
      </c>
      <c r="J176" s="69">
        <f t="shared" si="35"/>
        <v>1777874</v>
      </c>
      <c r="K176" s="173">
        <f t="shared" si="23"/>
        <v>-16.055658381808566</v>
      </c>
      <c r="L176" s="69">
        <f t="shared" si="35"/>
        <v>65949</v>
      </c>
      <c r="M176" s="69">
        <f t="shared" si="35"/>
        <v>57050</v>
      </c>
      <c r="N176" s="69">
        <f t="shared" si="35"/>
        <v>540271</v>
      </c>
      <c r="O176" s="70">
        <f t="shared" si="35"/>
        <v>291173</v>
      </c>
      <c r="P176" s="173">
        <f t="shared" si="24"/>
        <v>-46.106120817145467</v>
      </c>
      <c r="Q176" s="68">
        <f t="shared" si="26"/>
        <v>288677</v>
      </c>
      <c r="R176" s="69">
        <f t="shared" si="27"/>
        <v>310048</v>
      </c>
      <c r="S176" s="69">
        <f t="shared" si="28"/>
        <v>2658191</v>
      </c>
      <c r="T176" s="70">
        <f t="shared" si="29"/>
        <v>2069047</v>
      </c>
      <c r="U176" s="173">
        <f t="shared" si="25"/>
        <v>-22.163343416631836</v>
      </c>
    </row>
    <row r="177" spans="1:21" ht="12.75" customHeight="1" x14ac:dyDescent="0.2">
      <c r="A177" s="60" t="s">
        <v>313</v>
      </c>
      <c r="B177" s="68"/>
      <c r="C177" s="69" t="s">
        <v>321</v>
      </c>
      <c r="D177" s="69"/>
      <c r="E177" s="70"/>
      <c r="F177" s="173"/>
      <c r="G177" s="68"/>
      <c r="H177" s="69"/>
      <c r="I177" s="69"/>
      <c r="J177" s="69"/>
      <c r="K177" s="173"/>
      <c r="L177" s="69"/>
      <c r="M177" s="69"/>
      <c r="N177" s="69"/>
      <c r="O177" s="70"/>
      <c r="P177" s="173"/>
      <c r="Q177" s="68"/>
      <c r="R177" s="69"/>
      <c r="S177" s="69"/>
      <c r="T177" s="70"/>
      <c r="U177" s="173"/>
    </row>
    <row r="178" spans="1:21" ht="12.75" customHeight="1" x14ac:dyDescent="0.2">
      <c r="A178" s="60"/>
      <c r="B178" s="68"/>
      <c r="C178" s="69"/>
      <c r="D178" s="69"/>
      <c r="E178" s="70"/>
      <c r="F178" s="173"/>
      <c r="G178" s="68"/>
      <c r="H178" s="69"/>
      <c r="I178" s="69"/>
      <c r="J178" s="69"/>
      <c r="K178" s="173"/>
      <c r="L178" s="69"/>
      <c r="M178" s="69"/>
      <c r="N178" s="69"/>
      <c r="O178" s="70"/>
      <c r="P178" s="173"/>
      <c r="Q178" s="68"/>
      <c r="R178" s="69"/>
      <c r="S178" s="69"/>
      <c r="T178" s="70"/>
      <c r="U178" s="173"/>
    </row>
    <row r="179" spans="1:21" ht="12.75" customHeight="1" x14ac:dyDescent="0.2">
      <c r="A179" s="110" t="s">
        <v>345</v>
      </c>
      <c r="B179" s="68"/>
      <c r="C179" s="69"/>
      <c r="D179" s="69"/>
      <c r="E179" s="70"/>
      <c r="F179" s="173"/>
      <c r="G179" s="68"/>
      <c r="H179" s="69"/>
      <c r="I179" s="69"/>
      <c r="J179" s="69"/>
      <c r="K179" s="173"/>
      <c r="L179" s="69"/>
      <c r="M179" s="69"/>
      <c r="N179" s="69"/>
      <c r="O179" s="70"/>
      <c r="P179" s="173"/>
      <c r="Q179" s="68"/>
      <c r="R179" s="69"/>
      <c r="S179" s="69"/>
      <c r="T179" s="70"/>
      <c r="U179" s="173"/>
    </row>
    <row r="180" spans="1:21" s="42" customFormat="1" x14ac:dyDescent="0.2">
      <c r="A180" s="47" t="s">
        <v>45</v>
      </c>
      <c r="B180" s="53">
        <v>334</v>
      </c>
      <c r="C180" s="54">
        <v>344</v>
      </c>
      <c r="D180" s="54">
        <v>4814</v>
      </c>
      <c r="E180" s="55">
        <v>1401</v>
      </c>
      <c r="F180" s="176">
        <f t="shared" si="22"/>
        <v>-70.897382633984208</v>
      </c>
      <c r="G180" s="53">
        <v>410</v>
      </c>
      <c r="H180" s="54">
        <v>132</v>
      </c>
      <c r="I180" s="54">
        <v>6048</v>
      </c>
      <c r="J180" s="54">
        <v>1472</v>
      </c>
      <c r="K180" s="176">
        <f t="shared" si="23"/>
        <v>-75.661375661375658</v>
      </c>
      <c r="L180" s="54">
        <v>180</v>
      </c>
      <c r="M180" s="54">
        <v>219</v>
      </c>
      <c r="N180" s="54">
        <v>906</v>
      </c>
      <c r="O180" s="55">
        <v>537</v>
      </c>
      <c r="P180" s="176">
        <f t="shared" si="24"/>
        <v>-40.728476821192054</v>
      </c>
      <c r="Q180" s="53">
        <f t="shared" si="26"/>
        <v>590</v>
      </c>
      <c r="R180" s="54">
        <f t="shared" si="27"/>
        <v>351</v>
      </c>
      <c r="S180" s="54">
        <f t="shared" si="28"/>
        <v>6954</v>
      </c>
      <c r="T180" s="55">
        <f t="shared" si="29"/>
        <v>2009</v>
      </c>
      <c r="U180" s="176">
        <f t="shared" si="25"/>
        <v>-71.110152430255965</v>
      </c>
    </row>
    <row r="181" spans="1:21" s="42" customFormat="1" x14ac:dyDescent="0.2">
      <c r="A181" s="47" t="s">
        <v>47</v>
      </c>
      <c r="B181" s="53">
        <v>6182</v>
      </c>
      <c r="C181" s="54">
        <v>11219</v>
      </c>
      <c r="D181" s="54">
        <v>86758</v>
      </c>
      <c r="E181" s="55">
        <v>67881</v>
      </c>
      <c r="F181" s="176">
        <f t="shared" si="22"/>
        <v>-21.758224025450101</v>
      </c>
      <c r="G181" s="53">
        <v>7634</v>
      </c>
      <c r="H181" s="54">
        <v>11215</v>
      </c>
      <c r="I181" s="54">
        <v>88887</v>
      </c>
      <c r="J181" s="54">
        <v>69963</v>
      </c>
      <c r="K181" s="176">
        <f t="shared" si="23"/>
        <v>-21.289952411488745</v>
      </c>
      <c r="L181" s="54">
        <v>119</v>
      </c>
      <c r="M181" s="54">
        <v>45</v>
      </c>
      <c r="N181" s="54">
        <v>702</v>
      </c>
      <c r="O181" s="55">
        <v>264</v>
      </c>
      <c r="P181" s="176">
        <f t="shared" si="24"/>
        <v>-62.393162393162392</v>
      </c>
      <c r="Q181" s="53">
        <f t="shared" si="26"/>
        <v>7753</v>
      </c>
      <c r="R181" s="54">
        <f t="shared" si="27"/>
        <v>11260</v>
      </c>
      <c r="S181" s="54">
        <f t="shared" si="28"/>
        <v>89589</v>
      </c>
      <c r="T181" s="55">
        <f t="shared" si="29"/>
        <v>70227</v>
      </c>
      <c r="U181" s="176">
        <f t="shared" si="25"/>
        <v>-21.612028262398287</v>
      </c>
    </row>
    <row r="182" spans="1:21" s="42" customFormat="1" x14ac:dyDescent="0.2">
      <c r="A182" s="47" t="s">
        <v>312</v>
      </c>
      <c r="B182" s="53" t="s">
        <v>301</v>
      </c>
      <c r="C182" s="54" t="s">
        <v>301</v>
      </c>
      <c r="D182" s="54">
        <v>6008</v>
      </c>
      <c r="E182" s="55">
        <v>857</v>
      </c>
      <c r="F182" s="176">
        <f t="shared" si="22"/>
        <v>-85.735685752330227</v>
      </c>
      <c r="G182" s="53" t="s">
        <v>301</v>
      </c>
      <c r="H182" s="54" t="s">
        <v>301</v>
      </c>
      <c r="I182" s="54">
        <v>6101</v>
      </c>
      <c r="J182" s="54">
        <v>1231</v>
      </c>
      <c r="K182" s="176">
        <f t="shared" si="23"/>
        <v>-79.822979839370603</v>
      </c>
      <c r="L182" s="54" t="s">
        <v>301</v>
      </c>
      <c r="M182" s="54" t="s">
        <v>301</v>
      </c>
      <c r="N182" s="54">
        <v>666</v>
      </c>
      <c r="O182" s="55">
        <v>76</v>
      </c>
      <c r="P182" s="176">
        <f t="shared" si="24"/>
        <v>-88.588588588588593</v>
      </c>
      <c r="Q182" s="53" t="s">
        <v>301</v>
      </c>
      <c r="R182" s="54" t="s">
        <v>301</v>
      </c>
      <c r="S182" s="54">
        <f t="shared" si="28"/>
        <v>6767</v>
      </c>
      <c r="T182" s="55">
        <f t="shared" si="29"/>
        <v>1307</v>
      </c>
      <c r="U182" s="176">
        <f t="shared" si="25"/>
        <v>-80.68568050834935</v>
      </c>
    </row>
    <row r="183" spans="1:21" s="42" customFormat="1" x14ac:dyDescent="0.2">
      <c r="A183" s="46" t="s">
        <v>78</v>
      </c>
      <c r="B183" s="50">
        <f t="shared" ref="B183:O183" si="36">SUM(B180:B182)</f>
        <v>6516</v>
      </c>
      <c r="C183" s="51">
        <f t="shared" si="36"/>
        <v>11563</v>
      </c>
      <c r="D183" s="51">
        <f t="shared" si="36"/>
        <v>97580</v>
      </c>
      <c r="E183" s="56">
        <f t="shared" si="36"/>
        <v>70139</v>
      </c>
      <c r="F183" s="177">
        <f t="shared" si="22"/>
        <v>-28.121541299446605</v>
      </c>
      <c r="G183" s="50">
        <f t="shared" si="36"/>
        <v>8044</v>
      </c>
      <c r="H183" s="51">
        <f t="shared" si="36"/>
        <v>11347</v>
      </c>
      <c r="I183" s="51">
        <f t="shared" si="36"/>
        <v>101036</v>
      </c>
      <c r="J183" s="51">
        <f t="shared" si="36"/>
        <v>72666</v>
      </c>
      <c r="K183" s="177">
        <f t="shared" si="23"/>
        <v>-28.079100518627026</v>
      </c>
      <c r="L183" s="51">
        <f t="shared" si="36"/>
        <v>299</v>
      </c>
      <c r="M183" s="51">
        <f t="shared" si="36"/>
        <v>264</v>
      </c>
      <c r="N183" s="51">
        <f t="shared" si="36"/>
        <v>2274</v>
      </c>
      <c r="O183" s="56">
        <f t="shared" si="36"/>
        <v>877</v>
      </c>
      <c r="P183" s="177">
        <f t="shared" si="24"/>
        <v>-61.433597185576069</v>
      </c>
      <c r="Q183" s="50">
        <f t="shared" si="26"/>
        <v>8343</v>
      </c>
      <c r="R183" s="51">
        <f t="shared" si="27"/>
        <v>11611</v>
      </c>
      <c r="S183" s="51">
        <f t="shared" si="28"/>
        <v>103310</v>
      </c>
      <c r="T183" s="56">
        <f t="shared" si="29"/>
        <v>73543</v>
      </c>
      <c r="U183" s="177">
        <f t="shared" si="25"/>
        <v>-28.813280418158939</v>
      </c>
    </row>
    <row r="184" spans="1:21" s="42" customFormat="1" x14ac:dyDescent="0.2">
      <c r="A184" s="46" t="s">
        <v>14</v>
      </c>
      <c r="B184" s="50">
        <f t="shared" ref="B184:O184" si="37">+B159+B178+B183</f>
        <v>6542</v>
      </c>
      <c r="C184" s="51">
        <f t="shared" si="37"/>
        <v>11564</v>
      </c>
      <c r="D184" s="51">
        <f t="shared" si="37"/>
        <v>98955</v>
      </c>
      <c r="E184" s="56">
        <f t="shared" si="37"/>
        <v>70140</v>
      </c>
      <c r="F184" s="177">
        <f t="shared" si="22"/>
        <v>-29.119296649992421</v>
      </c>
      <c r="G184" s="50">
        <f t="shared" si="37"/>
        <v>8277</v>
      </c>
      <c r="H184" s="51">
        <f t="shared" si="37"/>
        <v>11351</v>
      </c>
      <c r="I184" s="51">
        <f t="shared" si="37"/>
        <v>102201</v>
      </c>
      <c r="J184" s="51">
        <f t="shared" si="37"/>
        <v>73665</v>
      </c>
      <c r="K184" s="177">
        <f t="shared" si="23"/>
        <v>-27.921448909501862</v>
      </c>
      <c r="L184" s="51">
        <f t="shared" si="37"/>
        <v>299</v>
      </c>
      <c r="M184" s="51">
        <f t="shared" si="37"/>
        <v>264</v>
      </c>
      <c r="N184" s="51">
        <f t="shared" si="37"/>
        <v>2275</v>
      </c>
      <c r="O184" s="56">
        <f t="shared" si="37"/>
        <v>877</v>
      </c>
      <c r="P184" s="177">
        <f t="shared" si="24"/>
        <v>-61.450549450549453</v>
      </c>
      <c r="Q184" s="50">
        <f t="shared" si="26"/>
        <v>8576</v>
      </c>
      <c r="R184" s="51">
        <f t="shared" si="27"/>
        <v>11615</v>
      </c>
      <c r="S184" s="51">
        <f t="shared" si="28"/>
        <v>104476</v>
      </c>
      <c r="T184" s="56">
        <f t="shared" si="29"/>
        <v>74542</v>
      </c>
      <c r="U184" s="177">
        <f t="shared" si="25"/>
        <v>-28.651556338297791</v>
      </c>
    </row>
    <row r="185" spans="1:21" s="6" customFormat="1" ht="12.75" customHeight="1" x14ac:dyDescent="0.2">
      <c r="A185" s="71" t="s">
        <v>309</v>
      </c>
      <c r="B185" s="75"/>
      <c r="D185" s="71" t="s">
        <v>313</v>
      </c>
      <c r="E185" s="80"/>
      <c r="F185" s="178"/>
      <c r="G185" s="75"/>
      <c r="J185" s="157" t="s">
        <v>311</v>
      </c>
      <c r="K185" s="178"/>
      <c r="P185" s="178"/>
      <c r="U185" s="178"/>
    </row>
    <row r="186" spans="1:21" ht="12.75" customHeight="1" x14ac:dyDescent="0.2">
      <c r="A186" s="60"/>
      <c r="B186" s="68"/>
      <c r="C186" s="69"/>
      <c r="D186" s="69"/>
      <c r="E186" s="70"/>
      <c r="F186" s="173"/>
      <c r="G186" s="68"/>
      <c r="H186" s="69"/>
      <c r="I186" s="69"/>
      <c r="J186" s="69"/>
      <c r="K186" s="173"/>
      <c r="L186" s="69"/>
      <c r="M186" s="69"/>
      <c r="N186" s="69"/>
      <c r="O186" s="70"/>
      <c r="P186" s="173"/>
      <c r="Q186" s="68"/>
      <c r="R186" s="69"/>
      <c r="S186" s="69"/>
      <c r="T186" s="70"/>
      <c r="U186" s="173"/>
    </row>
    <row r="187" spans="1:21" ht="12.75" customHeight="1" x14ac:dyDescent="0.2">
      <c r="A187" s="60" t="s">
        <v>303</v>
      </c>
      <c r="B187" s="62"/>
      <c r="C187" s="63"/>
      <c r="D187" s="63"/>
      <c r="E187" s="64"/>
      <c r="F187" s="170"/>
      <c r="G187" s="62"/>
      <c r="H187" s="63"/>
      <c r="I187" s="63"/>
      <c r="J187" s="63"/>
      <c r="K187" s="170"/>
      <c r="L187" s="63"/>
      <c r="M187" s="63"/>
      <c r="N187" s="63"/>
      <c r="O187" s="64"/>
      <c r="P187" s="170"/>
      <c r="Q187" s="62"/>
      <c r="R187" s="63"/>
      <c r="S187" s="63"/>
      <c r="T187" s="64"/>
      <c r="U187" s="170"/>
    </row>
    <row r="188" spans="1:21" ht="12.75" customHeight="1" x14ac:dyDescent="0.2">
      <c r="A188" s="60" t="s">
        <v>79</v>
      </c>
      <c r="B188" s="62"/>
      <c r="C188" s="63"/>
      <c r="D188" s="63"/>
      <c r="E188" s="64"/>
      <c r="F188" s="170"/>
      <c r="G188" s="62"/>
      <c r="H188" s="63"/>
      <c r="I188" s="63"/>
      <c r="J188" s="63"/>
      <c r="K188" s="170"/>
      <c r="L188" s="63"/>
      <c r="M188" s="63"/>
      <c r="N188" s="63"/>
      <c r="O188" s="64"/>
      <c r="P188" s="170"/>
      <c r="Q188" s="62"/>
      <c r="R188" s="63"/>
      <c r="S188" s="63"/>
      <c r="T188" s="64"/>
      <c r="U188" s="170"/>
    </row>
    <row r="189" spans="1:21" ht="12.75" customHeight="1" x14ac:dyDescent="0.2">
      <c r="A189" s="60" t="s">
        <v>177</v>
      </c>
      <c r="B189" s="62"/>
      <c r="C189" s="63"/>
      <c r="D189" s="63"/>
      <c r="E189" s="64"/>
      <c r="F189" s="170"/>
      <c r="G189" s="62"/>
      <c r="H189" s="63"/>
      <c r="I189" s="63"/>
      <c r="J189" s="63"/>
      <c r="K189" s="170"/>
      <c r="L189" s="63"/>
      <c r="M189" s="63"/>
      <c r="N189" s="63"/>
      <c r="O189" s="64"/>
      <c r="P189" s="170"/>
      <c r="Q189" s="62"/>
      <c r="R189" s="63"/>
      <c r="S189" s="63"/>
      <c r="T189" s="64"/>
      <c r="U189" s="170"/>
    </row>
    <row r="190" spans="1:21" ht="12.75" customHeight="1" x14ac:dyDescent="0.2">
      <c r="A190" s="61" t="s">
        <v>178</v>
      </c>
      <c r="B190" s="65">
        <v>438</v>
      </c>
      <c r="C190" s="66">
        <v>66</v>
      </c>
      <c r="D190" s="66">
        <v>5556</v>
      </c>
      <c r="E190" s="67">
        <v>733</v>
      </c>
      <c r="F190" s="172">
        <f t="shared" si="22"/>
        <v>-86.807055435565147</v>
      </c>
      <c r="G190" s="65">
        <v>170</v>
      </c>
      <c r="H190" s="66">
        <v>42</v>
      </c>
      <c r="I190" s="66">
        <v>2943</v>
      </c>
      <c r="J190" s="66">
        <v>233</v>
      </c>
      <c r="K190" s="172">
        <f t="shared" si="23"/>
        <v>-92.082908596670066</v>
      </c>
      <c r="L190" s="66">
        <v>176</v>
      </c>
      <c r="M190" s="66">
        <v>17</v>
      </c>
      <c r="N190" s="66">
        <v>2690</v>
      </c>
      <c r="O190" s="67">
        <v>614</v>
      </c>
      <c r="P190" s="172">
        <f t="shared" si="24"/>
        <v>-77.174721189591082</v>
      </c>
      <c r="Q190" s="65">
        <f t="shared" si="26"/>
        <v>346</v>
      </c>
      <c r="R190" s="66">
        <f t="shared" si="27"/>
        <v>59</v>
      </c>
      <c r="S190" s="66">
        <f t="shared" si="28"/>
        <v>5633</v>
      </c>
      <c r="T190" s="67">
        <f t="shared" si="29"/>
        <v>847</v>
      </c>
      <c r="U190" s="172">
        <f t="shared" si="25"/>
        <v>-84.96360731404225</v>
      </c>
    </row>
    <row r="191" spans="1:21" ht="12.75" customHeight="1" x14ac:dyDescent="0.2">
      <c r="A191" s="61" t="s">
        <v>179</v>
      </c>
      <c r="B191" s="65">
        <v>50475</v>
      </c>
      <c r="C191" s="66">
        <v>35068</v>
      </c>
      <c r="D191" s="66">
        <v>493847</v>
      </c>
      <c r="E191" s="67">
        <v>223213</v>
      </c>
      <c r="F191" s="172">
        <f t="shared" si="22"/>
        <v>-54.801183362458417</v>
      </c>
      <c r="G191" s="65">
        <v>26993</v>
      </c>
      <c r="H191" s="66">
        <v>8391</v>
      </c>
      <c r="I191" s="66">
        <v>265732</v>
      </c>
      <c r="J191" s="66">
        <v>44329</v>
      </c>
      <c r="K191" s="172">
        <f t="shared" si="23"/>
        <v>-83.318155133743772</v>
      </c>
      <c r="L191" s="66">
        <v>21267</v>
      </c>
      <c r="M191" s="66">
        <v>22078</v>
      </c>
      <c r="N191" s="66">
        <v>231855</v>
      </c>
      <c r="O191" s="67">
        <v>178131</v>
      </c>
      <c r="P191" s="172">
        <f t="shared" si="24"/>
        <v>-23.171378663388754</v>
      </c>
      <c r="Q191" s="65">
        <f t="shared" si="26"/>
        <v>48260</v>
      </c>
      <c r="R191" s="66">
        <f t="shared" si="27"/>
        <v>30469</v>
      </c>
      <c r="S191" s="66">
        <f t="shared" si="28"/>
        <v>497587</v>
      </c>
      <c r="T191" s="67">
        <f t="shared" si="29"/>
        <v>222460</v>
      </c>
      <c r="U191" s="172">
        <f t="shared" si="25"/>
        <v>-55.29224035193846</v>
      </c>
    </row>
    <row r="192" spans="1:21" ht="12.75" customHeight="1" x14ac:dyDescent="0.2">
      <c r="A192" s="61" t="s">
        <v>180</v>
      </c>
      <c r="B192" s="65">
        <v>2255</v>
      </c>
      <c r="C192" s="66">
        <v>363</v>
      </c>
      <c r="D192" s="66">
        <v>27124</v>
      </c>
      <c r="E192" s="67">
        <v>4306</v>
      </c>
      <c r="F192" s="172">
        <f t="shared" si="22"/>
        <v>-84.124760359828926</v>
      </c>
      <c r="G192" s="65">
        <v>2610</v>
      </c>
      <c r="H192" s="66">
        <v>581</v>
      </c>
      <c r="I192" s="66">
        <v>27333</v>
      </c>
      <c r="J192" s="66">
        <v>3691</v>
      </c>
      <c r="K192" s="172">
        <f t="shared" si="23"/>
        <v>-86.496176782643687</v>
      </c>
      <c r="L192" s="66">
        <v>84</v>
      </c>
      <c r="M192" s="66">
        <v>0</v>
      </c>
      <c r="N192" s="66">
        <v>627</v>
      </c>
      <c r="O192" s="67">
        <v>215</v>
      </c>
      <c r="P192" s="172">
        <f t="shared" si="24"/>
        <v>-65.70972886762361</v>
      </c>
      <c r="Q192" s="65">
        <f t="shared" si="26"/>
        <v>2694</v>
      </c>
      <c r="R192" s="66">
        <f t="shared" si="27"/>
        <v>581</v>
      </c>
      <c r="S192" s="66">
        <f t="shared" si="28"/>
        <v>27960</v>
      </c>
      <c r="T192" s="67">
        <f t="shared" si="29"/>
        <v>3906</v>
      </c>
      <c r="U192" s="172">
        <f t="shared" si="25"/>
        <v>-86.030042918454939</v>
      </c>
    </row>
    <row r="193" spans="1:21" ht="12.75" customHeight="1" x14ac:dyDescent="0.2">
      <c r="A193" s="61" t="s">
        <v>181</v>
      </c>
      <c r="B193" s="65">
        <v>13080</v>
      </c>
      <c r="C193" s="66">
        <v>3922</v>
      </c>
      <c r="D193" s="66">
        <v>112016</v>
      </c>
      <c r="E193" s="67">
        <v>28169</v>
      </c>
      <c r="F193" s="172">
        <f t="shared" si="22"/>
        <v>-74.852699614340807</v>
      </c>
      <c r="G193" s="65">
        <v>10423</v>
      </c>
      <c r="H193" s="66">
        <v>2271</v>
      </c>
      <c r="I193" s="66">
        <v>85451</v>
      </c>
      <c r="J193" s="66">
        <v>15872</v>
      </c>
      <c r="K193" s="172">
        <f t="shared" si="23"/>
        <v>-81.425612339235357</v>
      </c>
      <c r="L193" s="66">
        <v>3288</v>
      </c>
      <c r="M193" s="66">
        <v>2970</v>
      </c>
      <c r="N193" s="66">
        <v>27192</v>
      </c>
      <c r="O193" s="67">
        <v>10392</v>
      </c>
      <c r="P193" s="172">
        <f t="shared" si="24"/>
        <v>-61.782877316857899</v>
      </c>
      <c r="Q193" s="65">
        <f t="shared" si="26"/>
        <v>13711</v>
      </c>
      <c r="R193" s="66">
        <f t="shared" si="27"/>
        <v>5241</v>
      </c>
      <c r="S193" s="66">
        <f t="shared" si="28"/>
        <v>112643</v>
      </c>
      <c r="T193" s="67">
        <f t="shared" si="29"/>
        <v>26264</v>
      </c>
      <c r="U193" s="172">
        <f t="shared" si="25"/>
        <v>-76.683859627318157</v>
      </c>
    </row>
    <row r="194" spans="1:21" ht="12.75" customHeight="1" x14ac:dyDescent="0.2">
      <c r="A194" s="61" t="s">
        <v>182</v>
      </c>
      <c r="B194" s="65">
        <v>94</v>
      </c>
      <c r="C194" s="66">
        <v>0</v>
      </c>
      <c r="D194" s="66">
        <v>525</v>
      </c>
      <c r="E194" s="67">
        <v>0</v>
      </c>
      <c r="F194" s="172">
        <f t="shared" si="22"/>
        <v>-100</v>
      </c>
      <c r="G194" s="65">
        <v>81</v>
      </c>
      <c r="H194" s="66">
        <v>0</v>
      </c>
      <c r="I194" s="66">
        <v>673</v>
      </c>
      <c r="J194" s="66">
        <v>0</v>
      </c>
      <c r="K194" s="172">
        <f t="shared" si="23"/>
        <v>-100</v>
      </c>
      <c r="L194" s="66">
        <v>0</v>
      </c>
      <c r="M194" s="66">
        <v>0</v>
      </c>
      <c r="N194" s="66">
        <v>0</v>
      </c>
      <c r="O194" s="67">
        <v>0</v>
      </c>
      <c r="P194" s="172" t="s">
        <v>300</v>
      </c>
      <c r="Q194" s="65">
        <f t="shared" si="26"/>
        <v>81</v>
      </c>
      <c r="R194" s="66">
        <f t="shared" si="27"/>
        <v>0</v>
      </c>
      <c r="S194" s="66">
        <f t="shared" si="28"/>
        <v>673</v>
      </c>
      <c r="T194" s="67">
        <f t="shared" si="29"/>
        <v>0</v>
      </c>
      <c r="U194" s="172">
        <f t="shared" si="25"/>
        <v>-100</v>
      </c>
    </row>
    <row r="195" spans="1:21" ht="12.75" customHeight="1" x14ac:dyDescent="0.2">
      <c r="A195" s="61" t="s">
        <v>183</v>
      </c>
      <c r="B195" s="65">
        <v>14015</v>
      </c>
      <c r="C195" s="66">
        <v>12473</v>
      </c>
      <c r="D195" s="66">
        <v>129012</v>
      </c>
      <c r="E195" s="67">
        <v>81619</v>
      </c>
      <c r="F195" s="172">
        <f t="shared" si="22"/>
        <v>-36.735342448764456</v>
      </c>
      <c r="G195" s="65">
        <v>815</v>
      </c>
      <c r="H195" s="66">
        <v>903</v>
      </c>
      <c r="I195" s="66">
        <v>9666</v>
      </c>
      <c r="J195" s="66">
        <v>5340</v>
      </c>
      <c r="K195" s="172">
        <f t="shared" si="23"/>
        <v>-44.754810676598389</v>
      </c>
      <c r="L195" s="66">
        <v>15137</v>
      </c>
      <c r="M195" s="66">
        <v>12942</v>
      </c>
      <c r="N195" s="66">
        <v>121643</v>
      </c>
      <c r="O195" s="67">
        <v>77291</v>
      </c>
      <c r="P195" s="172">
        <f t="shared" si="24"/>
        <v>-36.460791003181441</v>
      </c>
      <c r="Q195" s="65">
        <f t="shared" si="26"/>
        <v>15952</v>
      </c>
      <c r="R195" s="66">
        <f t="shared" si="27"/>
        <v>13845</v>
      </c>
      <c r="S195" s="66">
        <f t="shared" si="28"/>
        <v>131309</v>
      </c>
      <c r="T195" s="67">
        <f t="shared" si="29"/>
        <v>82631</v>
      </c>
      <c r="U195" s="172">
        <f t="shared" si="25"/>
        <v>-37.071335552018517</v>
      </c>
    </row>
    <row r="196" spans="1:21" ht="12.75" customHeight="1" x14ac:dyDescent="0.2">
      <c r="A196" s="60" t="s">
        <v>136</v>
      </c>
      <c r="B196" s="68">
        <v>80357</v>
      </c>
      <c r="C196" s="69">
        <v>51892</v>
      </c>
      <c r="D196" s="69">
        <v>768080</v>
      </c>
      <c r="E196" s="70">
        <v>338040</v>
      </c>
      <c r="F196" s="173">
        <f t="shared" si="22"/>
        <v>-55.988959483387148</v>
      </c>
      <c r="G196" s="68">
        <v>41092</v>
      </c>
      <c r="H196" s="69">
        <v>12188</v>
      </c>
      <c r="I196" s="69">
        <v>391798</v>
      </c>
      <c r="J196" s="69">
        <v>69465</v>
      </c>
      <c r="K196" s="173">
        <f t="shared" si="23"/>
        <v>-82.270200460441345</v>
      </c>
      <c r="L196" s="69">
        <v>39952</v>
      </c>
      <c r="M196" s="69">
        <v>38007</v>
      </c>
      <c r="N196" s="69">
        <v>384007</v>
      </c>
      <c r="O196" s="70">
        <v>266643</v>
      </c>
      <c r="P196" s="173">
        <f t="shared" si="24"/>
        <v>-30.562984528927856</v>
      </c>
      <c r="Q196" s="68">
        <f t="shared" si="26"/>
        <v>81044</v>
      </c>
      <c r="R196" s="69">
        <f t="shared" si="27"/>
        <v>50195</v>
      </c>
      <c r="S196" s="69">
        <f t="shared" si="28"/>
        <v>775805</v>
      </c>
      <c r="T196" s="70">
        <f t="shared" si="29"/>
        <v>336108</v>
      </c>
      <c r="U196" s="173">
        <f t="shared" si="25"/>
        <v>-56.676226629114282</v>
      </c>
    </row>
    <row r="197" spans="1:21" ht="12.75" customHeight="1" x14ac:dyDescent="0.2">
      <c r="A197" s="60" t="s">
        <v>184</v>
      </c>
      <c r="B197" s="62"/>
      <c r="C197" s="63"/>
      <c r="D197" s="63"/>
      <c r="E197" s="64"/>
      <c r="F197" s="170"/>
      <c r="G197" s="62"/>
      <c r="H197" s="63"/>
      <c r="I197" s="63"/>
      <c r="J197" s="63"/>
      <c r="K197" s="170"/>
      <c r="L197" s="63"/>
      <c r="M197" s="63"/>
      <c r="N197" s="63"/>
      <c r="O197" s="64"/>
      <c r="P197" s="170"/>
      <c r="Q197" s="62"/>
      <c r="R197" s="63"/>
      <c r="S197" s="63"/>
      <c r="T197" s="64"/>
      <c r="U197" s="170"/>
    </row>
    <row r="198" spans="1:21" ht="12.75" customHeight="1" x14ac:dyDescent="0.2">
      <c r="A198" s="61" t="s">
        <v>185</v>
      </c>
      <c r="B198" s="65">
        <v>2107</v>
      </c>
      <c r="C198" s="66">
        <v>652</v>
      </c>
      <c r="D198" s="66">
        <v>17353</v>
      </c>
      <c r="E198" s="67">
        <v>4803</v>
      </c>
      <c r="F198" s="172">
        <f t="shared" si="22"/>
        <v>-72.321788739699187</v>
      </c>
      <c r="G198" s="65">
        <v>1902</v>
      </c>
      <c r="H198" s="66">
        <v>829</v>
      </c>
      <c r="I198" s="66">
        <v>17191</v>
      </c>
      <c r="J198" s="66">
        <v>4615</v>
      </c>
      <c r="K198" s="172">
        <f t="shared" si="23"/>
        <v>-73.154557617357924</v>
      </c>
      <c r="L198" s="66">
        <v>10</v>
      </c>
      <c r="M198" s="66">
        <v>0</v>
      </c>
      <c r="N198" s="66">
        <v>18</v>
      </c>
      <c r="O198" s="67">
        <v>90</v>
      </c>
      <c r="P198" s="172">
        <f t="shared" si="24"/>
        <v>400</v>
      </c>
      <c r="Q198" s="65">
        <f t="shared" si="26"/>
        <v>1912</v>
      </c>
      <c r="R198" s="66">
        <f t="shared" si="27"/>
        <v>829</v>
      </c>
      <c r="S198" s="66">
        <f t="shared" si="28"/>
        <v>17209</v>
      </c>
      <c r="T198" s="67">
        <f t="shared" si="29"/>
        <v>4705</v>
      </c>
      <c r="U198" s="172">
        <f t="shared" si="25"/>
        <v>-72.659654831774063</v>
      </c>
    </row>
    <row r="199" spans="1:21" ht="12.75" customHeight="1" x14ac:dyDescent="0.2">
      <c r="A199" s="61" t="s">
        <v>186</v>
      </c>
      <c r="B199" s="65">
        <v>234</v>
      </c>
      <c r="C199" s="66">
        <v>304</v>
      </c>
      <c r="D199" s="66">
        <v>957</v>
      </c>
      <c r="E199" s="67">
        <v>1379</v>
      </c>
      <c r="F199" s="172">
        <f t="shared" si="22"/>
        <v>44.096133751306169</v>
      </c>
      <c r="G199" s="65">
        <v>0</v>
      </c>
      <c r="H199" s="66">
        <v>0</v>
      </c>
      <c r="I199" s="66">
        <v>4</v>
      </c>
      <c r="J199" s="66">
        <v>0</v>
      </c>
      <c r="K199" s="172">
        <f t="shared" si="23"/>
        <v>-100</v>
      </c>
      <c r="L199" s="66">
        <v>224</v>
      </c>
      <c r="M199" s="66">
        <v>266</v>
      </c>
      <c r="N199" s="66">
        <v>826</v>
      </c>
      <c r="O199" s="67">
        <v>1330</v>
      </c>
      <c r="P199" s="172">
        <f t="shared" si="24"/>
        <v>61.016949152542374</v>
      </c>
      <c r="Q199" s="65">
        <f t="shared" si="26"/>
        <v>224</v>
      </c>
      <c r="R199" s="66">
        <f t="shared" si="27"/>
        <v>266</v>
      </c>
      <c r="S199" s="66">
        <f t="shared" si="28"/>
        <v>830</v>
      </c>
      <c r="T199" s="67">
        <f t="shared" si="29"/>
        <v>1330</v>
      </c>
      <c r="U199" s="172">
        <f t="shared" si="25"/>
        <v>60.24096385542169</v>
      </c>
    </row>
    <row r="200" spans="1:21" ht="12.75" customHeight="1" x14ac:dyDescent="0.2">
      <c r="A200" s="61" t="s">
        <v>180</v>
      </c>
      <c r="B200" s="65">
        <v>0</v>
      </c>
      <c r="C200" s="66">
        <v>0</v>
      </c>
      <c r="D200" s="66">
        <v>12</v>
      </c>
      <c r="E200" s="67">
        <v>0</v>
      </c>
      <c r="F200" s="172">
        <f t="shared" si="22"/>
        <v>-100</v>
      </c>
      <c r="G200" s="65">
        <v>0</v>
      </c>
      <c r="H200" s="66">
        <v>0</v>
      </c>
      <c r="I200" s="66">
        <v>0</v>
      </c>
      <c r="J200" s="66">
        <v>0</v>
      </c>
      <c r="K200" s="172" t="s">
        <v>300</v>
      </c>
      <c r="L200" s="66">
        <v>0</v>
      </c>
      <c r="M200" s="66">
        <v>0</v>
      </c>
      <c r="N200" s="66">
        <v>12</v>
      </c>
      <c r="O200" s="67">
        <v>0</v>
      </c>
      <c r="P200" s="172">
        <f t="shared" si="24"/>
        <v>-100</v>
      </c>
      <c r="Q200" s="65">
        <f t="shared" si="26"/>
        <v>0</v>
      </c>
      <c r="R200" s="66">
        <f t="shared" si="27"/>
        <v>0</v>
      </c>
      <c r="S200" s="66">
        <f t="shared" si="28"/>
        <v>12</v>
      </c>
      <c r="T200" s="67">
        <f t="shared" si="29"/>
        <v>0</v>
      </c>
      <c r="U200" s="172">
        <f t="shared" si="25"/>
        <v>-100</v>
      </c>
    </row>
    <row r="201" spans="1:21" ht="12.75" customHeight="1" x14ac:dyDescent="0.2">
      <c r="A201" s="61" t="s">
        <v>187</v>
      </c>
      <c r="B201" s="65">
        <v>154</v>
      </c>
      <c r="C201" s="66">
        <v>8</v>
      </c>
      <c r="D201" s="66">
        <v>833</v>
      </c>
      <c r="E201" s="67">
        <v>13</v>
      </c>
      <c r="F201" s="172">
        <f t="shared" si="22"/>
        <v>-98.439375750300115</v>
      </c>
      <c r="G201" s="65">
        <v>119</v>
      </c>
      <c r="H201" s="66">
        <v>0</v>
      </c>
      <c r="I201" s="66">
        <v>977</v>
      </c>
      <c r="J201" s="66">
        <v>17</v>
      </c>
      <c r="K201" s="172">
        <f t="shared" si="23"/>
        <v>-98.25997952917092</v>
      </c>
      <c r="L201" s="66">
        <v>0</v>
      </c>
      <c r="M201" s="66">
        <v>0</v>
      </c>
      <c r="N201" s="66">
        <v>0</v>
      </c>
      <c r="O201" s="67">
        <v>0</v>
      </c>
      <c r="P201" s="172" t="s">
        <v>300</v>
      </c>
      <c r="Q201" s="65">
        <f t="shared" si="26"/>
        <v>119</v>
      </c>
      <c r="R201" s="66">
        <f t="shared" si="27"/>
        <v>0</v>
      </c>
      <c r="S201" s="66">
        <f t="shared" si="28"/>
        <v>977</v>
      </c>
      <c r="T201" s="67">
        <f t="shared" si="29"/>
        <v>17</v>
      </c>
      <c r="U201" s="172">
        <f t="shared" si="25"/>
        <v>-98.25997952917092</v>
      </c>
    </row>
    <row r="202" spans="1:21" ht="12.75" customHeight="1" x14ac:dyDescent="0.2">
      <c r="A202" s="60" t="s">
        <v>136</v>
      </c>
      <c r="B202" s="68">
        <v>2495</v>
      </c>
      <c r="C202" s="69">
        <v>964</v>
      </c>
      <c r="D202" s="69">
        <v>19155</v>
      </c>
      <c r="E202" s="70">
        <v>6195</v>
      </c>
      <c r="F202" s="173">
        <f t="shared" si="22"/>
        <v>-67.65857478465152</v>
      </c>
      <c r="G202" s="68">
        <v>2021</v>
      </c>
      <c r="H202" s="69">
        <v>829</v>
      </c>
      <c r="I202" s="69">
        <v>18172</v>
      </c>
      <c r="J202" s="69">
        <v>4632</v>
      </c>
      <c r="K202" s="173">
        <f t="shared" si="23"/>
        <v>-74.510235527184676</v>
      </c>
      <c r="L202" s="69">
        <v>234</v>
      </c>
      <c r="M202" s="69">
        <v>266</v>
      </c>
      <c r="N202" s="69">
        <v>856</v>
      </c>
      <c r="O202" s="70">
        <v>1420</v>
      </c>
      <c r="P202" s="173">
        <f t="shared" si="24"/>
        <v>65.887850467289724</v>
      </c>
      <c r="Q202" s="68">
        <f t="shared" si="26"/>
        <v>2255</v>
      </c>
      <c r="R202" s="69">
        <f t="shared" si="27"/>
        <v>1095</v>
      </c>
      <c r="S202" s="69">
        <f t="shared" si="28"/>
        <v>19028</v>
      </c>
      <c r="T202" s="70">
        <f t="shared" si="29"/>
        <v>6052</v>
      </c>
      <c r="U202" s="173">
        <f t="shared" si="25"/>
        <v>-68.194240067269291</v>
      </c>
    </row>
    <row r="203" spans="1:21" ht="12.75" customHeight="1" x14ac:dyDescent="0.2">
      <c r="A203" s="60" t="s">
        <v>188</v>
      </c>
      <c r="B203" s="62"/>
      <c r="C203" s="63"/>
      <c r="D203" s="63"/>
      <c r="E203" s="64"/>
      <c r="F203" s="170"/>
      <c r="G203" s="62"/>
      <c r="H203" s="63"/>
      <c r="I203" s="63"/>
      <c r="J203" s="63"/>
      <c r="K203" s="170"/>
      <c r="L203" s="63"/>
      <c r="M203" s="63"/>
      <c r="N203" s="63"/>
      <c r="O203" s="64"/>
      <c r="P203" s="170"/>
      <c r="Q203" s="62"/>
      <c r="R203" s="63"/>
      <c r="S203" s="63"/>
      <c r="T203" s="64"/>
      <c r="U203" s="170"/>
    </row>
    <row r="204" spans="1:21" ht="12.75" customHeight="1" x14ac:dyDescent="0.2">
      <c r="A204" s="61" t="s">
        <v>189</v>
      </c>
      <c r="B204" s="65">
        <v>1351</v>
      </c>
      <c r="C204" s="66">
        <v>0</v>
      </c>
      <c r="D204" s="66">
        <v>7457</v>
      </c>
      <c r="E204" s="67">
        <v>2172</v>
      </c>
      <c r="F204" s="172">
        <f t="shared" ref="F204:F267" si="38">(E204-D204)/D204*100</f>
        <v>-70.873005229985253</v>
      </c>
      <c r="G204" s="65">
        <v>1460</v>
      </c>
      <c r="H204" s="66">
        <v>312</v>
      </c>
      <c r="I204" s="66">
        <v>10299</v>
      </c>
      <c r="J204" s="66">
        <v>2738</v>
      </c>
      <c r="K204" s="172">
        <f t="shared" ref="K204:K267" si="39">(J204-I204)/I204*100</f>
        <v>-73.414894649966016</v>
      </c>
      <c r="L204" s="66">
        <v>10</v>
      </c>
      <c r="M204" s="66">
        <v>0</v>
      </c>
      <c r="N204" s="66">
        <v>42</v>
      </c>
      <c r="O204" s="67">
        <v>2</v>
      </c>
      <c r="P204" s="172">
        <f t="shared" ref="P204:P267" si="40">(O204-N204)/N204*100</f>
        <v>-95.238095238095227</v>
      </c>
      <c r="Q204" s="65">
        <f t="shared" si="26"/>
        <v>1470</v>
      </c>
      <c r="R204" s="66">
        <f t="shared" si="27"/>
        <v>312</v>
      </c>
      <c r="S204" s="66">
        <f t="shared" si="28"/>
        <v>10341</v>
      </c>
      <c r="T204" s="67">
        <f t="shared" si="29"/>
        <v>2740</v>
      </c>
      <c r="U204" s="172">
        <f t="shared" ref="U204:U267" si="41">(T204-S204)/S204*100</f>
        <v>-73.50352963929987</v>
      </c>
    </row>
    <row r="205" spans="1:21" ht="12.75" customHeight="1" x14ac:dyDescent="0.2">
      <c r="A205" s="60" t="s">
        <v>136</v>
      </c>
      <c r="B205" s="68">
        <v>1351</v>
      </c>
      <c r="C205" s="69">
        <v>0</v>
      </c>
      <c r="D205" s="69">
        <v>7457</v>
      </c>
      <c r="E205" s="70">
        <v>2172</v>
      </c>
      <c r="F205" s="173">
        <f t="shared" si="38"/>
        <v>-70.873005229985253</v>
      </c>
      <c r="G205" s="68">
        <v>1460</v>
      </c>
      <c r="H205" s="69">
        <v>312</v>
      </c>
      <c r="I205" s="69">
        <v>10299</v>
      </c>
      <c r="J205" s="69">
        <v>2738</v>
      </c>
      <c r="K205" s="173">
        <f t="shared" si="39"/>
        <v>-73.414894649966016</v>
      </c>
      <c r="L205" s="69">
        <v>10</v>
      </c>
      <c r="M205" s="69">
        <v>0</v>
      </c>
      <c r="N205" s="69">
        <v>42</v>
      </c>
      <c r="O205" s="70">
        <v>2</v>
      </c>
      <c r="P205" s="173">
        <f t="shared" si="40"/>
        <v>-95.238095238095227</v>
      </c>
      <c r="Q205" s="68">
        <f t="shared" ref="Q205:Q268" si="42">G205+L205</f>
        <v>1470</v>
      </c>
      <c r="R205" s="69">
        <f t="shared" ref="R205:R268" si="43">H205+M205</f>
        <v>312</v>
      </c>
      <c r="S205" s="69">
        <f t="shared" ref="S205:S268" si="44">I205+N205</f>
        <v>10341</v>
      </c>
      <c r="T205" s="70">
        <f t="shared" ref="T205:T268" si="45">J205+O205</f>
        <v>2740</v>
      </c>
      <c r="U205" s="173">
        <f t="shared" si="41"/>
        <v>-73.50352963929987</v>
      </c>
    </row>
    <row r="206" spans="1:21" ht="12.75" customHeight="1" x14ac:dyDescent="0.2">
      <c r="A206" s="60" t="s">
        <v>190</v>
      </c>
      <c r="B206" s="68">
        <v>84203</v>
      </c>
      <c r="C206" s="69">
        <v>52856</v>
      </c>
      <c r="D206" s="69">
        <v>794692</v>
      </c>
      <c r="E206" s="70">
        <v>346407</v>
      </c>
      <c r="F206" s="173">
        <f t="shared" si="38"/>
        <v>-56.409904717802618</v>
      </c>
      <c r="G206" s="68">
        <v>44573</v>
      </c>
      <c r="H206" s="69">
        <v>13329</v>
      </c>
      <c r="I206" s="69">
        <v>420269</v>
      </c>
      <c r="J206" s="69">
        <v>76835</v>
      </c>
      <c r="K206" s="173">
        <f t="shared" si="39"/>
        <v>-81.717661783286417</v>
      </c>
      <c r="L206" s="69">
        <v>40196</v>
      </c>
      <c r="M206" s="69">
        <v>38273</v>
      </c>
      <c r="N206" s="69">
        <v>384905</v>
      </c>
      <c r="O206" s="70">
        <v>268065</v>
      </c>
      <c r="P206" s="173">
        <f t="shared" si="40"/>
        <v>-30.35554227666567</v>
      </c>
      <c r="Q206" s="68">
        <f t="shared" si="42"/>
        <v>84769</v>
      </c>
      <c r="R206" s="69">
        <f t="shared" si="43"/>
        <v>51602</v>
      </c>
      <c r="S206" s="69">
        <f t="shared" si="44"/>
        <v>805174</v>
      </c>
      <c r="T206" s="70">
        <f t="shared" si="45"/>
        <v>344900</v>
      </c>
      <c r="U206" s="173">
        <f t="shared" si="41"/>
        <v>-57.16453834823281</v>
      </c>
    </row>
    <row r="207" spans="1:21" ht="12.75" customHeight="1" x14ac:dyDescent="0.2">
      <c r="A207" s="60"/>
      <c r="B207" s="68"/>
      <c r="C207" s="69"/>
      <c r="D207" s="69"/>
      <c r="E207" s="70"/>
      <c r="F207" s="173"/>
      <c r="G207" s="68"/>
      <c r="H207" s="69"/>
      <c r="I207" s="69"/>
      <c r="J207" s="69"/>
      <c r="K207" s="173"/>
      <c r="L207" s="69"/>
      <c r="M207" s="69"/>
      <c r="N207" s="69"/>
      <c r="O207" s="70"/>
      <c r="P207" s="173"/>
      <c r="Q207" s="68"/>
      <c r="R207" s="69"/>
      <c r="S207" s="69"/>
      <c r="T207" s="70"/>
      <c r="U207" s="173"/>
    </row>
    <row r="208" spans="1:21" ht="12.75" customHeight="1" x14ac:dyDescent="0.2">
      <c r="A208" s="110" t="s">
        <v>345</v>
      </c>
      <c r="B208" s="68"/>
      <c r="C208" s="69"/>
      <c r="D208" s="69"/>
      <c r="E208" s="70"/>
      <c r="F208" s="173"/>
      <c r="G208" s="68"/>
      <c r="H208" s="69"/>
      <c r="I208" s="69"/>
      <c r="J208" s="69"/>
      <c r="K208" s="173"/>
      <c r="L208" s="69"/>
      <c r="M208" s="69"/>
      <c r="N208" s="69"/>
      <c r="O208" s="70"/>
      <c r="P208" s="173"/>
      <c r="Q208" s="68"/>
      <c r="R208" s="69"/>
      <c r="S208" s="69"/>
      <c r="T208" s="70"/>
      <c r="U208" s="173"/>
    </row>
    <row r="209" spans="1:21" s="42" customFormat="1" x14ac:dyDescent="0.2">
      <c r="A209" s="47" t="s">
        <v>62</v>
      </c>
      <c r="B209" s="53">
        <v>2545</v>
      </c>
      <c r="C209" s="54">
        <v>718</v>
      </c>
      <c r="D209" s="54">
        <v>22909</v>
      </c>
      <c r="E209" s="55">
        <v>5536</v>
      </c>
      <c r="F209" s="176">
        <f t="shared" si="38"/>
        <v>-75.834824741368024</v>
      </c>
      <c r="G209" s="53">
        <v>2072</v>
      </c>
      <c r="H209" s="54">
        <v>871</v>
      </c>
      <c r="I209" s="54">
        <v>20134</v>
      </c>
      <c r="J209" s="54">
        <v>4848</v>
      </c>
      <c r="K209" s="176">
        <f t="shared" si="39"/>
        <v>-75.921327108373887</v>
      </c>
      <c r="L209" s="54">
        <v>186</v>
      </c>
      <c r="M209" s="54">
        <v>17</v>
      </c>
      <c r="N209" s="54">
        <v>2708</v>
      </c>
      <c r="O209" s="55">
        <v>704</v>
      </c>
      <c r="P209" s="176">
        <f t="shared" si="40"/>
        <v>-74.002954209748893</v>
      </c>
      <c r="Q209" s="53">
        <f t="shared" si="42"/>
        <v>2258</v>
      </c>
      <c r="R209" s="54">
        <f t="shared" si="43"/>
        <v>888</v>
      </c>
      <c r="S209" s="54">
        <f t="shared" si="44"/>
        <v>22842</v>
      </c>
      <c r="T209" s="55">
        <f t="shared" si="45"/>
        <v>5552</v>
      </c>
      <c r="U209" s="176">
        <f t="shared" si="41"/>
        <v>-75.693897206899578</v>
      </c>
    </row>
    <row r="210" spans="1:21" s="42" customFormat="1" x14ac:dyDescent="0.2">
      <c r="A210" s="47" t="s">
        <v>63</v>
      </c>
      <c r="B210" s="53">
        <v>50475</v>
      </c>
      <c r="C210" s="54">
        <v>35068</v>
      </c>
      <c r="D210" s="54">
        <v>493847</v>
      </c>
      <c r="E210" s="55">
        <v>223213</v>
      </c>
      <c r="F210" s="176">
        <f t="shared" si="38"/>
        <v>-54.801183362458417</v>
      </c>
      <c r="G210" s="53">
        <v>26993</v>
      </c>
      <c r="H210" s="54">
        <v>8391</v>
      </c>
      <c r="I210" s="54">
        <v>265732</v>
      </c>
      <c r="J210" s="54">
        <v>44329</v>
      </c>
      <c r="K210" s="176">
        <f t="shared" si="39"/>
        <v>-83.318155133743772</v>
      </c>
      <c r="L210" s="54">
        <v>21267</v>
      </c>
      <c r="M210" s="54">
        <v>22078</v>
      </c>
      <c r="N210" s="54">
        <v>231855</v>
      </c>
      <c r="O210" s="55">
        <v>178131</v>
      </c>
      <c r="P210" s="176">
        <f t="shared" si="40"/>
        <v>-23.171378663388754</v>
      </c>
      <c r="Q210" s="53">
        <f t="shared" si="42"/>
        <v>48260</v>
      </c>
      <c r="R210" s="54">
        <f t="shared" si="43"/>
        <v>30469</v>
      </c>
      <c r="S210" s="54">
        <f t="shared" si="44"/>
        <v>497587</v>
      </c>
      <c r="T210" s="55">
        <f t="shared" si="45"/>
        <v>222460</v>
      </c>
      <c r="U210" s="176">
        <f t="shared" si="41"/>
        <v>-55.29224035193846</v>
      </c>
    </row>
    <row r="211" spans="1:21" s="42" customFormat="1" x14ac:dyDescent="0.2">
      <c r="A211" s="47" t="s">
        <v>37</v>
      </c>
      <c r="B211" s="53">
        <v>234</v>
      </c>
      <c r="C211" s="54">
        <v>304</v>
      </c>
      <c r="D211" s="54">
        <v>957</v>
      </c>
      <c r="E211" s="55">
        <v>1379</v>
      </c>
      <c r="F211" s="176">
        <f t="shared" si="38"/>
        <v>44.096133751306169</v>
      </c>
      <c r="G211" s="53">
        <v>0</v>
      </c>
      <c r="H211" s="54">
        <v>0</v>
      </c>
      <c r="I211" s="54">
        <v>4</v>
      </c>
      <c r="J211" s="54">
        <v>0</v>
      </c>
      <c r="K211" s="176">
        <f t="shared" si="39"/>
        <v>-100</v>
      </c>
      <c r="L211" s="54">
        <v>224</v>
      </c>
      <c r="M211" s="54">
        <v>266</v>
      </c>
      <c r="N211" s="54">
        <v>826</v>
      </c>
      <c r="O211" s="55">
        <v>1330</v>
      </c>
      <c r="P211" s="176">
        <f t="shared" si="40"/>
        <v>61.016949152542374</v>
      </c>
      <c r="Q211" s="53">
        <f t="shared" si="42"/>
        <v>224</v>
      </c>
      <c r="R211" s="54">
        <f t="shared" si="43"/>
        <v>266</v>
      </c>
      <c r="S211" s="54">
        <f t="shared" si="44"/>
        <v>830</v>
      </c>
      <c r="T211" s="55">
        <f t="shared" si="45"/>
        <v>1330</v>
      </c>
      <c r="U211" s="176">
        <f t="shared" si="41"/>
        <v>60.24096385542169</v>
      </c>
    </row>
    <row r="212" spans="1:21" s="42" customFormat="1" x14ac:dyDescent="0.2">
      <c r="A212" s="47" t="s">
        <v>45</v>
      </c>
      <c r="B212" s="53">
        <v>3606</v>
      </c>
      <c r="C212" s="54">
        <v>363</v>
      </c>
      <c r="D212" s="54">
        <v>34593</v>
      </c>
      <c r="E212" s="55">
        <v>6478</v>
      </c>
      <c r="F212" s="176">
        <f t="shared" si="38"/>
        <v>-81.273668083138205</v>
      </c>
      <c r="G212" s="53">
        <v>4070</v>
      </c>
      <c r="H212" s="54">
        <v>893</v>
      </c>
      <c r="I212" s="54">
        <v>37632</v>
      </c>
      <c r="J212" s="54">
        <v>6429</v>
      </c>
      <c r="K212" s="176">
        <f t="shared" si="39"/>
        <v>-82.916135204081627</v>
      </c>
      <c r="L212" s="54">
        <v>94</v>
      </c>
      <c r="M212" s="54">
        <v>0</v>
      </c>
      <c r="N212" s="54">
        <v>681</v>
      </c>
      <c r="O212" s="55">
        <v>217</v>
      </c>
      <c r="P212" s="176">
        <f t="shared" si="40"/>
        <v>-68.135095447870782</v>
      </c>
      <c r="Q212" s="53">
        <f t="shared" si="42"/>
        <v>4164</v>
      </c>
      <c r="R212" s="54">
        <f t="shared" si="43"/>
        <v>893</v>
      </c>
      <c r="S212" s="54">
        <f t="shared" si="44"/>
        <v>38313</v>
      </c>
      <c r="T212" s="55">
        <f t="shared" si="45"/>
        <v>6646</v>
      </c>
      <c r="U212" s="176">
        <f t="shared" si="41"/>
        <v>-82.653407459609014</v>
      </c>
    </row>
    <row r="213" spans="1:21" s="42" customFormat="1" x14ac:dyDescent="0.2">
      <c r="A213" s="47" t="s">
        <v>57</v>
      </c>
      <c r="B213" s="53">
        <v>13080</v>
      </c>
      <c r="C213" s="54">
        <v>3922</v>
      </c>
      <c r="D213" s="54">
        <v>112016</v>
      </c>
      <c r="E213" s="55">
        <v>28169</v>
      </c>
      <c r="F213" s="176">
        <f t="shared" si="38"/>
        <v>-74.852699614340807</v>
      </c>
      <c r="G213" s="53">
        <v>10423</v>
      </c>
      <c r="H213" s="54">
        <v>2271</v>
      </c>
      <c r="I213" s="54">
        <v>85451</v>
      </c>
      <c r="J213" s="54">
        <v>15872</v>
      </c>
      <c r="K213" s="176">
        <f t="shared" si="39"/>
        <v>-81.425612339235357</v>
      </c>
      <c r="L213" s="54">
        <v>3288</v>
      </c>
      <c r="M213" s="54">
        <v>2970</v>
      </c>
      <c r="N213" s="54">
        <v>27192</v>
      </c>
      <c r="O213" s="55">
        <v>10392</v>
      </c>
      <c r="P213" s="176">
        <f t="shared" si="40"/>
        <v>-61.782877316857899</v>
      </c>
      <c r="Q213" s="53">
        <f t="shared" si="42"/>
        <v>13711</v>
      </c>
      <c r="R213" s="54">
        <f t="shared" si="43"/>
        <v>5241</v>
      </c>
      <c r="S213" s="54">
        <f t="shared" si="44"/>
        <v>112643</v>
      </c>
      <c r="T213" s="55">
        <f t="shared" si="45"/>
        <v>26264</v>
      </c>
      <c r="U213" s="176">
        <f t="shared" si="41"/>
        <v>-76.683859627318157</v>
      </c>
    </row>
    <row r="214" spans="1:21" s="42" customFormat="1" x14ac:dyDescent="0.2">
      <c r="A214" s="47" t="s">
        <v>64</v>
      </c>
      <c r="B214" s="53">
        <v>248</v>
      </c>
      <c r="C214" s="54">
        <v>8</v>
      </c>
      <c r="D214" s="54">
        <v>1358</v>
      </c>
      <c r="E214" s="55">
        <v>13</v>
      </c>
      <c r="F214" s="176">
        <f t="shared" si="38"/>
        <v>-99.042709867452146</v>
      </c>
      <c r="G214" s="53">
        <v>200</v>
      </c>
      <c r="H214" s="54">
        <v>0</v>
      </c>
      <c r="I214" s="54">
        <v>1650</v>
      </c>
      <c r="J214" s="54">
        <v>17</v>
      </c>
      <c r="K214" s="176">
        <f t="shared" si="39"/>
        <v>-98.969696969696969</v>
      </c>
      <c r="L214" s="54">
        <v>0</v>
      </c>
      <c r="M214" s="54">
        <v>0</v>
      </c>
      <c r="N214" s="54">
        <v>0</v>
      </c>
      <c r="O214" s="55">
        <v>0</v>
      </c>
      <c r="P214" s="176" t="s">
        <v>300</v>
      </c>
      <c r="Q214" s="53">
        <f t="shared" si="42"/>
        <v>200</v>
      </c>
      <c r="R214" s="54">
        <f t="shared" si="43"/>
        <v>0</v>
      </c>
      <c r="S214" s="54">
        <f t="shared" si="44"/>
        <v>1650</v>
      </c>
      <c r="T214" s="55">
        <f t="shared" si="45"/>
        <v>17</v>
      </c>
      <c r="U214" s="176">
        <f t="shared" si="41"/>
        <v>-98.969696969696969</v>
      </c>
    </row>
    <row r="215" spans="1:21" s="42" customFormat="1" x14ac:dyDescent="0.2">
      <c r="A215" s="47" t="s">
        <v>65</v>
      </c>
      <c r="B215" s="53">
        <v>14015</v>
      </c>
      <c r="C215" s="54">
        <v>12473</v>
      </c>
      <c r="D215" s="54">
        <v>129012</v>
      </c>
      <c r="E215" s="55">
        <v>81619</v>
      </c>
      <c r="F215" s="176">
        <f t="shared" si="38"/>
        <v>-36.735342448764456</v>
      </c>
      <c r="G215" s="53">
        <v>815</v>
      </c>
      <c r="H215" s="54">
        <v>903</v>
      </c>
      <c r="I215" s="54">
        <v>9666</v>
      </c>
      <c r="J215" s="54">
        <v>5340</v>
      </c>
      <c r="K215" s="176">
        <f t="shared" si="39"/>
        <v>-44.754810676598389</v>
      </c>
      <c r="L215" s="54">
        <v>15137</v>
      </c>
      <c r="M215" s="54">
        <v>12942</v>
      </c>
      <c r="N215" s="54">
        <v>121643</v>
      </c>
      <c r="O215" s="55">
        <v>77291</v>
      </c>
      <c r="P215" s="176">
        <f t="shared" si="40"/>
        <v>-36.460791003181441</v>
      </c>
      <c r="Q215" s="53">
        <f t="shared" si="42"/>
        <v>15952</v>
      </c>
      <c r="R215" s="54">
        <f t="shared" si="43"/>
        <v>13845</v>
      </c>
      <c r="S215" s="54">
        <f t="shared" si="44"/>
        <v>131309</v>
      </c>
      <c r="T215" s="55">
        <f t="shared" si="45"/>
        <v>82631</v>
      </c>
      <c r="U215" s="176">
        <f t="shared" si="41"/>
        <v>-37.071335552018517</v>
      </c>
    </row>
    <row r="216" spans="1:21" s="42" customFormat="1" x14ac:dyDescent="0.2">
      <c r="A216" s="46" t="s">
        <v>80</v>
      </c>
      <c r="B216" s="50">
        <v>84203</v>
      </c>
      <c r="C216" s="51">
        <v>52856</v>
      </c>
      <c r="D216" s="51">
        <v>794692</v>
      </c>
      <c r="E216" s="56">
        <v>346407</v>
      </c>
      <c r="F216" s="177">
        <f t="shared" si="38"/>
        <v>-56.409904717802618</v>
      </c>
      <c r="G216" s="50">
        <v>44573</v>
      </c>
      <c r="H216" s="51">
        <v>13329</v>
      </c>
      <c r="I216" s="51">
        <v>420269</v>
      </c>
      <c r="J216" s="51">
        <v>76835</v>
      </c>
      <c r="K216" s="177">
        <f t="shared" si="39"/>
        <v>-81.717661783286417</v>
      </c>
      <c r="L216" s="51">
        <v>40196</v>
      </c>
      <c r="M216" s="51">
        <v>38273</v>
      </c>
      <c r="N216" s="51">
        <v>384905</v>
      </c>
      <c r="O216" s="56">
        <v>268065</v>
      </c>
      <c r="P216" s="177">
        <f t="shared" si="40"/>
        <v>-30.35554227666567</v>
      </c>
      <c r="Q216" s="50">
        <f t="shared" si="42"/>
        <v>84769</v>
      </c>
      <c r="R216" s="51">
        <f t="shared" si="43"/>
        <v>51602</v>
      </c>
      <c r="S216" s="51">
        <f t="shared" si="44"/>
        <v>805174</v>
      </c>
      <c r="T216" s="56">
        <f t="shared" si="45"/>
        <v>344900</v>
      </c>
      <c r="U216" s="177">
        <f t="shared" si="41"/>
        <v>-57.16453834823281</v>
      </c>
    </row>
    <row r="217" spans="1:21" ht="12.75" customHeight="1" x14ac:dyDescent="0.2">
      <c r="A217" s="60"/>
      <c r="B217" s="68"/>
      <c r="C217" s="69"/>
      <c r="D217" s="69"/>
      <c r="E217" s="70"/>
      <c r="F217" s="173"/>
      <c r="G217" s="68"/>
      <c r="H217" s="69"/>
      <c r="I217" s="69"/>
      <c r="J217" s="69"/>
      <c r="K217" s="173"/>
      <c r="L217" s="69"/>
      <c r="M217" s="69"/>
      <c r="N217" s="69"/>
      <c r="O217" s="70"/>
      <c r="P217" s="173"/>
      <c r="Q217" s="68"/>
      <c r="R217" s="69"/>
      <c r="S217" s="69"/>
      <c r="T217" s="70"/>
      <c r="U217" s="173"/>
    </row>
    <row r="218" spans="1:21" ht="12.75" customHeight="1" x14ac:dyDescent="0.2">
      <c r="A218" s="60" t="s">
        <v>81</v>
      </c>
      <c r="B218" s="62"/>
      <c r="C218" s="63"/>
      <c r="D218" s="63"/>
      <c r="E218" s="64"/>
      <c r="F218" s="170"/>
      <c r="G218" s="62"/>
      <c r="H218" s="63"/>
      <c r="I218" s="63"/>
      <c r="J218" s="63"/>
      <c r="K218" s="170"/>
      <c r="L218" s="63"/>
      <c r="M218" s="63"/>
      <c r="N218" s="63"/>
      <c r="O218" s="64"/>
      <c r="P218" s="170"/>
      <c r="Q218" s="62"/>
      <c r="R218" s="63"/>
      <c r="S218" s="63"/>
      <c r="T218" s="64"/>
      <c r="U218" s="170"/>
    </row>
    <row r="219" spans="1:21" ht="12.75" customHeight="1" x14ac:dyDescent="0.2">
      <c r="A219" s="60" t="s">
        <v>191</v>
      </c>
      <c r="B219" s="62"/>
      <c r="C219" s="63"/>
      <c r="D219" s="63"/>
      <c r="E219" s="64"/>
      <c r="F219" s="170"/>
      <c r="G219" s="62"/>
      <c r="H219" s="63"/>
      <c r="I219" s="63"/>
      <c r="J219" s="63"/>
      <c r="K219" s="170"/>
      <c r="L219" s="63"/>
      <c r="M219" s="63"/>
      <c r="N219" s="63"/>
      <c r="O219" s="64"/>
      <c r="P219" s="170"/>
      <c r="Q219" s="62"/>
      <c r="R219" s="63"/>
      <c r="S219" s="63"/>
      <c r="T219" s="64"/>
      <c r="U219" s="170"/>
    </row>
    <row r="220" spans="1:21" ht="12.75" customHeight="1" x14ac:dyDescent="0.2">
      <c r="A220" s="61" t="s">
        <v>192</v>
      </c>
      <c r="B220" s="65">
        <v>2007</v>
      </c>
      <c r="C220" s="66">
        <v>869</v>
      </c>
      <c r="D220" s="66">
        <v>13542</v>
      </c>
      <c r="E220" s="67">
        <v>6059</v>
      </c>
      <c r="F220" s="172">
        <f t="shared" si="38"/>
        <v>-55.257716733126571</v>
      </c>
      <c r="G220" s="65">
        <v>1828</v>
      </c>
      <c r="H220" s="66">
        <v>818</v>
      </c>
      <c r="I220" s="66">
        <v>13347</v>
      </c>
      <c r="J220" s="66">
        <v>5673</v>
      </c>
      <c r="K220" s="172">
        <f t="shared" si="39"/>
        <v>-57.4960665318049</v>
      </c>
      <c r="L220" s="66">
        <v>14</v>
      </c>
      <c r="M220" s="66">
        <v>22</v>
      </c>
      <c r="N220" s="66">
        <v>152</v>
      </c>
      <c r="O220" s="67">
        <v>77</v>
      </c>
      <c r="P220" s="172">
        <f t="shared" si="40"/>
        <v>-49.34210526315789</v>
      </c>
      <c r="Q220" s="65">
        <f t="shared" si="42"/>
        <v>1842</v>
      </c>
      <c r="R220" s="66">
        <f t="shared" si="43"/>
        <v>840</v>
      </c>
      <c r="S220" s="66">
        <f t="shared" si="44"/>
        <v>13499</v>
      </c>
      <c r="T220" s="67">
        <f t="shared" si="45"/>
        <v>5750</v>
      </c>
      <c r="U220" s="172">
        <f t="shared" si="41"/>
        <v>-57.404252166827177</v>
      </c>
    </row>
    <row r="221" spans="1:21" ht="12.75" customHeight="1" x14ac:dyDescent="0.2">
      <c r="A221" s="61" t="s">
        <v>193</v>
      </c>
      <c r="B221" s="65">
        <v>2650</v>
      </c>
      <c r="C221" s="66">
        <v>3019</v>
      </c>
      <c r="D221" s="66">
        <v>26240</v>
      </c>
      <c r="E221" s="67">
        <v>20184</v>
      </c>
      <c r="F221" s="172">
        <f t="shared" si="38"/>
        <v>-23.079268292682929</v>
      </c>
      <c r="G221" s="65">
        <v>2510</v>
      </c>
      <c r="H221" s="66">
        <v>2573</v>
      </c>
      <c r="I221" s="66">
        <v>24495</v>
      </c>
      <c r="J221" s="66">
        <v>18602</v>
      </c>
      <c r="K221" s="172">
        <f t="shared" si="39"/>
        <v>-24.057971014492754</v>
      </c>
      <c r="L221" s="66">
        <v>90</v>
      </c>
      <c r="M221" s="66">
        <v>288</v>
      </c>
      <c r="N221" s="66">
        <v>1753</v>
      </c>
      <c r="O221" s="67">
        <v>1697</v>
      </c>
      <c r="P221" s="172">
        <f t="shared" si="40"/>
        <v>-3.1945236737022249</v>
      </c>
      <c r="Q221" s="65">
        <f t="shared" si="42"/>
        <v>2600</v>
      </c>
      <c r="R221" s="66">
        <f t="shared" si="43"/>
        <v>2861</v>
      </c>
      <c r="S221" s="66">
        <f t="shared" si="44"/>
        <v>26248</v>
      </c>
      <c r="T221" s="67">
        <f t="shared" si="45"/>
        <v>20299</v>
      </c>
      <c r="U221" s="172">
        <f t="shared" si="41"/>
        <v>-22.664583968302345</v>
      </c>
    </row>
    <row r="222" spans="1:21" ht="12.75" customHeight="1" x14ac:dyDescent="0.2">
      <c r="A222" s="61" t="s">
        <v>189</v>
      </c>
      <c r="B222" s="65">
        <v>1101</v>
      </c>
      <c r="C222" s="66">
        <v>2041</v>
      </c>
      <c r="D222" s="66">
        <v>12736</v>
      </c>
      <c r="E222" s="67">
        <v>4805</v>
      </c>
      <c r="F222" s="172">
        <f t="shared" si="38"/>
        <v>-62.272298994974875</v>
      </c>
      <c r="G222" s="65">
        <v>1302</v>
      </c>
      <c r="H222" s="66">
        <v>1972</v>
      </c>
      <c r="I222" s="66">
        <v>12152</v>
      </c>
      <c r="J222" s="66">
        <v>4437</v>
      </c>
      <c r="K222" s="172">
        <f t="shared" si="39"/>
        <v>-63.487491770901904</v>
      </c>
      <c r="L222" s="66">
        <v>204</v>
      </c>
      <c r="M222" s="66">
        <v>2</v>
      </c>
      <c r="N222" s="66">
        <v>713</v>
      </c>
      <c r="O222" s="67">
        <v>120</v>
      </c>
      <c r="P222" s="172">
        <f t="shared" si="40"/>
        <v>-83.169705469845724</v>
      </c>
      <c r="Q222" s="65">
        <f t="shared" si="42"/>
        <v>1506</v>
      </c>
      <c r="R222" s="66">
        <f t="shared" si="43"/>
        <v>1974</v>
      </c>
      <c r="S222" s="66">
        <f t="shared" si="44"/>
        <v>12865</v>
      </c>
      <c r="T222" s="67">
        <f t="shared" si="45"/>
        <v>4557</v>
      </c>
      <c r="U222" s="172">
        <f t="shared" si="41"/>
        <v>-64.578313253012041</v>
      </c>
    </row>
    <row r="223" spans="1:21" ht="12.75" customHeight="1" x14ac:dyDescent="0.2">
      <c r="A223" s="61" t="s">
        <v>194</v>
      </c>
      <c r="B223" s="65">
        <v>3541</v>
      </c>
      <c r="C223" s="66">
        <v>3367</v>
      </c>
      <c r="D223" s="66">
        <v>37861</v>
      </c>
      <c r="E223" s="67">
        <v>27019</v>
      </c>
      <c r="F223" s="172">
        <f t="shared" si="38"/>
        <v>-28.636327619450093</v>
      </c>
      <c r="G223" s="65">
        <v>3392</v>
      </c>
      <c r="H223" s="66">
        <v>3434</v>
      </c>
      <c r="I223" s="66">
        <v>35307</v>
      </c>
      <c r="J223" s="66">
        <v>25054</v>
      </c>
      <c r="K223" s="172">
        <f t="shared" si="39"/>
        <v>-29.039567224629675</v>
      </c>
      <c r="L223" s="66">
        <v>440</v>
      </c>
      <c r="M223" s="66">
        <v>28</v>
      </c>
      <c r="N223" s="66">
        <v>2706</v>
      </c>
      <c r="O223" s="67">
        <v>1375</v>
      </c>
      <c r="P223" s="172">
        <f t="shared" si="40"/>
        <v>-49.1869918699187</v>
      </c>
      <c r="Q223" s="65">
        <f t="shared" si="42"/>
        <v>3832</v>
      </c>
      <c r="R223" s="66">
        <f t="shared" si="43"/>
        <v>3462</v>
      </c>
      <c r="S223" s="66">
        <f t="shared" si="44"/>
        <v>38013</v>
      </c>
      <c r="T223" s="67">
        <f t="shared" si="45"/>
        <v>26429</v>
      </c>
      <c r="U223" s="172">
        <f t="shared" si="41"/>
        <v>-30.473785283981798</v>
      </c>
    </row>
    <row r="224" spans="1:21" ht="12.75" customHeight="1" x14ac:dyDescent="0.2">
      <c r="A224" s="61" t="s">
        <v>195</v>
      </c>
      <c r="B224" s="65">
        <v>152</v>
      </c>
      <c r="C224" s="66">
        <v>0</v>
      </c>
      <c r="D224" s="66">
        <v>1259</v>
      </c>
      <c r="E224" s="67">
        <v>0</v>
      </c>
      <c r="F224" s="172">
        <f t="shared" si="38"/>
        <v>-100</v>
      </c>
      <c r="G224" s="65">
        <v>190</v>
      </c>
      <c r="H224" s="66">
        <v>0</v>
      </c>
      <c r="I224" s="66">
        <v>1568</v>
      </c>
      <c r="J224" s="66">
        <v>0</v>
      </c>
      <c r="K224" s="172">
        <f t="shared" si="39"/>
        <v>-100</v>
      </c>
      <c r="L224" s="66">
        <v>0</v>
      </c>
      <c r="M224" s="66">
        <v>0</v>
      </c>
      <c r="N224" s="66">
        <v>0</v>
      </c>
      <c r="O224" s="67">
        <v>0</v>
      </c>
      <c r="P224" s="172" t="s">
        <v>300</v>
      </c>
      <c r="Q224" s="65">
        <f t="shared" si="42"/>
        <v>190</v>
      </c>
      <c r="R224" s="66">
        <f t="shared" si="43"/>
        <v>0</v>
      </c>
      <c r="S224" s="66">
        <f t="shared" si="44"/>
        <v>1568</v>
      </c>
      <c r="T224" s="67">
        <f t="shared" si="45"/>
        <v>0</v>
      </c>
      <c r="U224" s="172">
        <f t="shared" si="41"/>
        <v>-100</v>
      </c>
    </row>
    <row r="225" spans="1:21" ht="12.75" customHeight="1" x14ac:dyDescent="0.2">
      <c r="A225" s="60" t="s">
        <v>136</v>
      </c>
      <c r="B225" s="68">
        <v>9451</v>
      </c>
      <c r="C225" s="69">
        <v>9296</v>
      </c>
      <c r="D225" s="69">
        <v>91638</v>
      </c>
      <c r="E225" s="70">
        <v>58067</v>
      </c>
      <c r="F225" s="173">
        <f t="shared" si="38"/>
        <v>-36.634365656168839</v>
      </c>
      <c r="G225" s="68">
        <v>9222</v>
      </c>
      <c r="H225" s="69">
        <v>8797</v>
      </c>
      <c r="I225" s="69">
        <v>86869</v>
      </c>
      <c r="J225" s="69">
        <v>53766</v>
      </c>
      <c r="K225" s="173">
        <f t="shared" si="39"/>
        <v>-38.106804498727968</v>
      </c>
      <c r="L225" s="69">
        <v>748</v>
      </c>
      <c r="M225" s="69">
        <v>340</v>
      </c>
      <c r="N225" s="69">
        <v>5324</v>
      </c>
      <c r="O225" s="70">
        <v>3269</v>
      </c>
      <c r="P225" s="173">
        <f t="shared" si="40"/>
        <v>-38.598797896318558</v>
      </c>
      <c r="Q225" s="68">
        <f t="shared" si="42"/>
        <v>9970</v>
      </c>
      <c r="R225" s="69">
        <f t="shared" si="43"/>
        <v>9137</v>
      </c>
      <c r="S225" s="69">
        <f t="shared" si="44"/>
        <v>92193</v>
      </c>
      <c r="T225" s="70">
        <f t="shared" si="45"/>
        <v>57035</v>
      </c>
      <c r="U225" s="173">
        <f t="shared" si="41"/>
        <v>-38.135216339635328</v>
      </c>
    </row>
    <row r="226" spans="1:21" ht="12.75" customHeight="1" x14ac:dyDescent="0.2">
      <c r="A226" s="60" t="s">
        <v>196</v>
      </c>
      <c r="B226" s="62"/>
      <c r="C226" s="63"/>
      <c r="D226" s="63"/>
      <c r="E226" s="64"/>
      <c r="F226" s="170"/>
      <c r="G226" s="62"/>
      <c r="H226" s="63"/>
      <c r="I226" s="63"/>
      <c r="J226" s="63"/>
      <c r="K226" s="170"/>
      <c r="L226" s="63"/>
      <c r="M226" s="63"/>
      <c r="N226" s="63"/>
      <c r="O226" s="64"/>
      <c r="P226" s="170"/>
      <c r="Q226" s="62"/>
      <c r="R226" s="63"/>
      <c r="S226" s="63"/>
      <c r="T226" s="64"/>
      <c r="U226" s="170"/>
    </row>
    <row r="227" spans="1:21" ht="12.75" customHeight="1" x14ac:dyDescent="0.2">
      <c r="A227" s="61" t="s">
        <v>197</v>
      </c>
      <c r="B227" s="65">
        <v>0</v>
      </c>
      <c r="C227" s="66">
        <v>0</v>
      </c>
      <c r="D227" s="66">
        <v>66</v>
      </c>
      <c r="E227" s="67">
        <v>0</v>
      </c>
      <c r="F227" s="172">
        <f t="shared" si="38"/>
        <v>-100</v>
      </c>
      <c r="G227" s="65">
        <v>0</v>
      </c>
      <c r="H227" s="66">
        <v>0</v>
      </c>
      <c r="I227" s="66">
        <v>116</v>
      </c>
      <c r="J227" s="66">
        <v>0</v>
      </c>
      <c r="K227" s="172">
        <f t="shared" si="39"/>
        <v>-100</v>
      </c>
      <c r="L227" s="66">
        <v>0</v>
      </c>
      <c r="M227" s="66">
        <v>0</v>
      </c>
      <c r="N227" s="66">
        <v>0</v>
      </c>
      <c r="O227" s="67">
        <v>0</v>
      </c>
      <c r="P227" s="172" t="s">
        <v>300</v>
      </c>
      <c r="Q227" s="65">
        <f t="shared" si="42"/>
        <v>0</v>
      </c>
      <c r="R227" s="66">
        <f t="shared" si="43"/>
        <v>0</v>
      </c>
      <c r="S227" s="66">
        <f t="shared" si="44"/>
        <v>116</v>
      </c>
      <c r="T227" s="67">
        <f t="shared" si="45"/>
        <v>0</v>
      </c>
      <c r="U227" s="172">
        <f t="shared" si="41"/>
        <v>-100</v>
      </c>
    </row>
    <row r="228" spans="1:21" ht="12.75" customHeight="1" x14ac:dyDescent="0.2">
      <c r="A228" s="60" t="s">
        <v>136</v>
      </c>
      <c r="B228" s="68">
        <v>0</v>
      </c>
      <c r="C228" s="69">
        <v>0</v>
      </c>
      <c r="D228" s="69">
        <v>66</v>
      </c>
      <c r="E228" s="70">
        <v>0</v>
      </c>
      <c r="F228" s="173">
        <f t="shared" si="38"/>
        <v>-100</v>
      </c>
      <c r="G228" s="68">
        <v>0</v>
      </c>
      <c r="H228" s="69">
        <v>0</v>
      </c>
      <c r="I228" s="69">
        <v>116</v>
      </c>
      <c r="J228" s="69">
        <v>0</v>
      </c>
      <c r="K228" s="173">
        <f t="shared" si="39"/>
        <v>-100</v>
      </c>
      <c r="L228" s="69">
        <v>0</v>
      </c>
      <c r="M228" s="69">
        <v>0</v>
      </c>
      <c r="N228" s="69">
        <v>0</v>
      </c>
      <c r="O228" s="70">
        <v>0</v>
      </c>
      <c r="P228" s="173" t="s">
        <v>300</v>
      </c>
      <c r="Q228" s="68">
        <f t="shared" si="42"/>
        <v>0</v>
      </c>
      <c r="R228" s="69">
        <f t="shared" si="43"/>
        <v>0</v>
      </c>
      <c r="S228" s="69">
        <f t="shared" si="44"/>
        <v>116</v>
      </c>
      <c r="T228" s="70">
        <f t="shared" si="45"/>
        <v>0</v>
      </c>
      <c r="U228" s="173">
        <f t="shared" si="41"/>
        <v>-100</v>
      </c>
    </row>
    <row r="229" spans="1:21" ht="12.75" customHeight="1" x14ac:dyDescent="0.2">
      <c r="A229" s="60" t="s">
        <v>198</v>
      </c>
      <c r="B229" s="68">
        <v>9451</v>
      </c>
      <c r="C229" s="69">
        <v>9296</v>
      </c>
      <c r="D229" s="69">
        <v>91704</v>
      </c>
      <c r="E229" s="70">
        <v>58067</v>
      </c>
      <c r="F229" s="173">
        <f t="shared" si="38"/>
        <v>-36.6799703393527</v>
      </c>
      <c r="G229" s="68">
        <v>9222</v>
      </c>
      <c r="H229" s="69">
        <v>8797</v>
      </c>
      <c r="I229" s="69">
        <v>86985</v>
      </c>
      <c r="J229" s="69">
        <v>53766</v>
      </c>
      <c r="K229" s="173">
        <f t="shared" si="39"/>
        <v>-38.189342990170722</v>
      </c>
      <c r="L229" s="69">
        <v>748</v>
      </c>
      <c r="M229" s="69">
        <v>340</v>
      </c>
      <c r="N229" s="69">
        <v>5324</v>
      </c>
      <c r="O229" s="70">
        <v>3269</v>
      </c>
      <c r="P229" s="173">
        <f t="shared" si="40"/>
        <v>-38.598797896318558</v>
      </c>
      <c r="Q229" s="68">
        <f t="shared" si="42"/>
        <v>9970</v>
      </c>
      <c r="R229" s="69">
        <f t="shared" si="43"/>
        <v>9137</v>
      </c>
      <c r="S229" s="69">
        <f t="shared" si="44"/>
        <v>92309</v>
      </c>
      <c r="T229" s="70">
        <f t="shared" si="45"/>
        <v>57035</v>
      </c>
      <c r="U229" s="173">
        <f t="shared" si="41"/>
        <v>-38.212958649752458</v>
      </c>
    </row>
    <row r="230" spans="1:21" ht="12.75" customHeight="1" x14ac:dyDescent="0.2">
      <c r="A230" s="60" t="s">
        <v>199</v>
      </c>
      <c r="B230" s="68">
        <v>93654</v>
      </c>
      <c r="C230" s="69">
        <v>62152</v>
      </c>
      <c r="D230" s="69">
        <v>886396</v>
      </c>
      <c r="E230" s="70">
        <v>404474</v>
      </c>
      <c r="F230" s="173">
        <f t="shared" si="38"/>
        <v>-54.368702024828629</v>
      </c>
      <c r="G230" s="68">
        <v>53795</v>
      </c>
      <c r="H230" s="69">
        <v>22126</v>
      </c>
      <c r="I230" s="69">
        <v>507254</v>
      </c>
      <c r="J230" s="69">
        <v>130601</v>
      </c>
      <c r="K230" s="173">
        <f t="shared" si="39"/>
        <v>-74.253332649915038</v>
      </c>
      <c r="L230" s="69">
        <v>40944</v>
      </c>
      <c r="M230" s="69">
        <v>38613</v>
      </c>
      <c r="N230" s="69">
        <v>390229</v>
      </c>
      <c r="O230" s="70">
        <v>271334</v>
      </c>
      <c r="P230" s="173">
        <f t="shared" si="40"/>
        <v>-30.468007247026748</v>
      </c>
      <c r="Q230" s="68">
        <f t="shared" si="42"/>
        <v>94739</v>
      </c>
      <c r="R230" s="69">
        <f t="shared" si="43"/>
        <v>60739</v>
      </c>
      <c r="S230" s="69">
        <f t="shared" si="44"/>
        <v>897483</v>
      </c>
      <c r="T230" s="70">
        <f t="shared" si="45"/>
        <v>401935</v>
      </c>
      <c r="U230" s="173">
        <f t="shared" si="41"/>
        <v>-55.215307699421601</v>
      </c>
    </row>
    <row r="231" spans="1:21" ht="12.75" customHeight="1" x14ac:dyDescent="0.2">
      <c r="A231" s="60"/>
      <c r="B231" s="68"/>
      <c r="C231" s="69"/>
      <c r="D231" s="69"/>
      <c r="E231" s="70"/>
      <c r="F231" s="173"/>
      <c r="G231" s="68"/>
      <c r="H231" s="69"/>
      <c r="I231" s="69"/>
      <c r="J231" s="69"/>
      <c r="K231" s="173"/>
      <c r="L231" s="69"/>
      <c r="M231" s="69"/>
      <c r="N231" s="69"/>
      <c r="O231" s="70"/>
      <c r="P231" s="173"/>
      <c r="Q231" s="68"/>
      <c r="R231" s="69"/>
      <c r="S231" s="69"/>
      <c r="T231" s="70"/>
      <c r="U231" s="173"/>
    </row>
    <row r="232" spans="1:21" ht="12.75" customHeight="1" x14ac:dyDescent="0.2">
      <c r="A232" s="110" t="s">
        <v>345</v>
      </c>
      <c r="B232" s="68"/>
      <c r="C232" s="69"/>
      <c r="D232" s="69"/>
      <c r="E232" s="70"/>
      <c r="F232" s="173"/>
      <c r="G232" s="68"/>
      <c r="H232" s="69"/>
      <c r="I232" s="69"/>
      <c r="J232" s="69"/>
      <c r="K232" s="173"/>
      <c r="L232" s="69"/>
      <c r="M232" s="69"/>
      <c r="N232" s="69"/>
      <c r="O232" s="70"/>
      <c r="P232" s="173"/>
      <c r="Q232" s="68"/>
      <c r="R232" s="69"/>
      <c r="S232" s="69"/>
      <c r="T232" s="70"/>
      <c r="U232" s="173"/>
    </row>
    <row r="233" spans="1:21" s="42" customFormat="1" x14ac:dyDescent="0.2">
      <c r="A233" s="47" t="s">
        <v>62</v>
      </c>
      <c r="B233" s="53">
        <v>2007</v>
      </c>
      <c r="C233" s="54">
        <v>869</v>
      </c>
      <c r="D233" s="54">
        <v>13542</v>
      </c>
      <c r="E233" s="55">
        <v>6059</v>
      </c>
      <c r="F233" s="176">
        <f t="shared" si="38"/>
        <v>-55.257716733126571</v>
      </c>
      <c r="G233" s="53">
        <v>1828</v>
      </c>
      <c r="H233" s="54">
        <v>818</v>
      </c>
      <c r="I233" s="54">
        <v>13347</v>
      </c>
      <c r="J233" s="54">
        <v>5673</v>
      </c>
      <c r="K233" s="176">
        <f t="shared" si="39"/>
        <v>-57.4960665318049</v>
      </c>
      <c r="L233" s="54">
        <v>14</v>
      </c>
      <c r="M233" s="54">
        <v>22</v>
      </c>
      <c r="N233" s="54">
        <v>152</v>
      </c>
      <c r="O233" s="55">
        <v>77</v>
      </c>
      <c r="P233" s="176">
        <f t="shared" si="40"/>
        <v>-49.34210526315789</v>
      </c>
      <c r="Q233" s="53">
        <f t="shared" si="42"/>
        <v>1842</v>
      </c>
      <c r="R233" s="54">
        <f t="shared" si="43"/>
        <v>840</v>
      </c>
      <c r="S233" s="54">
        <f t="shared" si="44"/>
        <v>13499</v>
      </c>
      <c r="T233" s="55">
        <f t="shared" si="45"/>
        <v>5750</v>
      </c>
      <c r="U233" s="176">
        <f t="shared" si="41"/>
        <v>-57.404252166827177</v>
      </c>
    </row>
    <row r="234" spans="1:21" s="42" customFormat="1" x14ac:dyDescent="0.2">
      <c r="A234" s="47" t="s">
        <v>63</v>
      </c>
      <c r="B234" s="53">
        <v>2650</v>
      </c>
      <c r="C234" s="54">
        <v>3019</v>
      </c>
      <c r="D234" s="54">
        <v>26240</v>
      </c>
      <c r="E234" s="55">
        <v>20184</v>
      </c>
      <c r="F234" s="176">
        <f t="shared" si="38"/>
        <v>-23.079268292682929</v>
      </c>
      <c r="G234" s="53">
        <v>2510</v>
      </c>
      <c r="H234" s="54">
        <v>2573</v>
      </c>
      <c r="I234" s="54">
        <v>24495</v>
      </c>
      <c r="J234" s="54">
        <v>18602</v>
      </c>
      <c r="K234" s="176">
        <f t="shared" si="39"/>
        <v>-24.057971014492754</v>
      </c>
      <c r="L234" s="54">
        <v>90</v>
      </c>
      <c r="M234" s="54">
        <v>288</v>
      </c>
      <c r="N234" s="54">
        <v>1753</v>
      </c>
      <c r="O234" s="55">
        <v>1697</v>
      </c>
      <c r="P234" s="176">
        <f t="shared" si="40"/>
        <v>-3.1945236737022249</v>
      </c>
      <c r="Q234" s="53">
        <f t="shared" si="42"/>
        <v>2600</v>
      </c>
      <c r="R234" s="54">
        <f t="shared" si="43"/>
        <v>2861</v>
      </c>
      <c r="S234" s="54">
        <f t="shared" si="44"/>
        <v>26248</v>
      </c>
      <c r="T234" s="55">
        <f t="shared" si="45"/>
        <v>20299</v>
      </c>
      <c r="U234" s="176">
        <f t="shared" si="41"/>
        <v>-22.664583968302345</v>
      </c>
    </row>
    <row r="235" spans="1:21" s="42" customFormat="1" x14ac:dyDescent="0.2">
      <c r="A235" s="47" t="s">
        <v>45</v>
      </c>
      <c r="B235" s="53">
        <v>1101</v>
      </c>
      <c r="C235" s="54">
        <v>2041</v>
      </c>
      <c r="D235" s="54">
        <v>12736</v>
      </c>
      <c r="E235" s="55">
        <v>4805</v>
      </c>
      <c r="F235" s="176">
        <f t="shared" si="38"/>
        <v>-62.272298994974875</v>
      </c>
      <c r="G235" s="53">
        <v>1302</v>
      </c>
      <c r="H235" s="54">
        <v>1972</v>
      </c>
      <c r="I235" s="54">
        <v>12152</v>
      </c>
      <c r="J235" s="54">
        <v>4437</v>
      </c>
      <c r="K235" s="176">
        <f t="shared" si="39"/>
        <v>-63.487491770901904</v>
      </c>
      <c r="L235" s="54">
        <v>204</v>
      </c>
      <c r="M235" s="54">
        <v>2</v>
      </c>
      <c r="N235" s="54">
        <v>713</v>
      </c>
      <c r="O235" s="55">
        <v>120</v>
      </c>
      <c r="P235" s="176">
        <f t="shared" si="40"/>
        <v>-83.169705469845724</v>
      </c>
      <c r="Q235" s="53">
        <f t="shared" si="42"/>
        <v>1506</v>
      </c>
      <c r="R235" s="54">
        <f t="shared" si="43"/>
        <v>1974</v>
      </c>
      <c r="S235" s="54">
        <f t="shared" si="44"/>
        <v>12865</v>
      </c>
      <c r="T235" s="55">
        <f t="shared" si="45"/>
        <v>4557</v>
      </c>
      <c r="U235" s="176">
        <f t="shared" si="41"/>
        <v>-64.578313253012041</v>
      </c>
    </row>
    <row r="236" spans="1:21" s="42" customFormat="1" x14ac:dyDescent="0.2">
      <c r="A236" s="47" t="s">
        <v>57</v>
      </c>
      <c r="B236" s="53">
        <v>3541</v>
      </c>
      <c r="C236" s="54">
        <v>3367</v>
      </c>
      <c r="D236" s="54">
        <v>37861</v>
      </c>
      <c r="E236" s="55">
        <v>27019</v>
      </c>
      <c r="F236" s="176">
        <f t="shared" si="38"/>
        <v>-28.636327619450093</v>
      </c>
      <c r="G236" s="53">
        <v>3392</v>
      </c>
      <c r="H236" s="54">
        <v>3434</v>
      </c>
      <c r="I236" s="54">
        <v>35307</v>
      </c>
      <c r="J236" s="54">
        <v>25054</v>
      </c>
      <c r="K236" s="176">
        <f t="shared" si="39"/>
        <v>-29.039567224629675</v>
      </c>
      <c r="L236" s="54">
        <v>440</v>
      </c>
      <c r="M236" s="54">
        <v>28</v>
      </c>
      <c r="N236" s="54">
        <v>2706</v>
      </c>
      <c r="O236" s="55">
        <v>1375</v>
      </c>
      <c r="P236" s="176">
        <f t="shared" si="40"/>
        <v>-49.1869918699187</v>
      </c>
      <c r="Q236" s="53">
        <f t="shared" si="42"/>
        <v>3832</v>
      </c>
      <c r="R236" s="54">
        <f t="shared" si="43"/>
        <v>3462</v>
      </c>
      <c r="S236" s="54">
        <f t="shared" si="44"/>
        <v>38013</v>
      </c>
      <c r="T236" s="55">
        <f t="shared" si="45"/>
        <v>26429</v>
      </c>
      <c r="U236" s="176">
        <f t="shared" si="41"/>
        <v>-30.473785283981798</v>
      </c>
    </row>
    <row r="237" spans="1:21" s="42" customFormat="1" x14ac:dyDescent="0.2">
      <c r="A237" s="47" t="s">
        <v>64</v>
      </c>
      <c r="B237" s="53">
        <v>152</v>
      </c>
      <c r="C237" s="54">
        <v>0</v>
      </c>
      <c r="D237" s="54">
        <v>1325</v>
      </c>
      <c r="E237" s="55">
        <v>0</v>
      </c>
      <c r="F237" s="176">
        <f t="shared" si="38"/>
        <v>-100</v>
      </c>
      <c r="G237" s="53">
        <v>190</v>
      </c>
      <c r="H237" s="54">
        <v>0</v>
      </c>
      <c r="I237" s="54">
        <v>1684</v>
      </c>
      <c r="J237" s="54">
        <v>0</v>
      </c>
      <c r="K237" s="176">
        <f t="shared" si="39"/>
        <v>-100</v>
      </c>
      <c r="L237" s="54">
        <v>0</v>
      </c>
      <c r="M237" s="54">
        <v>0</v>
      </c>
      <c r="N237" s="54">
        <v>0</v>
      </c>
      <c r="O237" s="55">
        <v>0</v>
      </c>
      <c r="P237" s="176" t="s">
        <v>300</v>
      </c>
      <c r="Q237" s="53">
        <f t="shared" si="42"/>
        <v>190</v>
      </c>
      <c r="R237" s="54">
        <f t="shared" si="43"/>
        <v>0</v>
      </c>
      <c r="S237" s="54">
        <f t="shared" si="44"/>
        <v>1684</v>
      </c>
      <c r="T237" s="55">
        <f t="shared" si="45"/>
        <v>0</v>
      </c>
      <c r="U237" s="176">
        <f t="shared" si="41"/>
        <v>-100</v>
      </c>
    </row>
    <row r="238" spans="1:21" s="42" customFormat="1" x14ac:dyDescent="0.2">
      <c r="A238" s="46" t="s">
        <v>82</v>
      </c>
      <c r="B238" s="50">
        <v>9451</v>
      </c>
      <c r="C238" s="51">
        <v>9296</v>
      </c>
      <c r="D238" s="51">
        <v>91704</v>
      </c>
      <c r="E238" s="56">
        <v>58067</v>
      </c>
      <c r="F238" s="177">
        <f t="shared" si="38"/>
        <v>-36.6799703393527</v>
      </c>
      <c r="G238" s="50">
        <v>9222</v>
      </c>
      <c r="H238" s="51">
        <v>8797</v>
      </c>
      <c r="I238" s="51">
        <v>86985</v>
      </c>
      <c r="J238" s="51">
        <v>53766</v>
      </c>
      <c r="K238" s="177">
        <f t="shared" si="39"/>
        <v>-38.189342990170722</v>
      </c>
      <c r="L238" s="51">
        <v>748</v>
      </c>
      <c r="M238" s="51">
        <v>340</v>
      </c>
      <c r="N238" s="51">
        <v>5324</v>
      </c>
      <c r="O238" s="56">
        <v>3269</v>
      </c>
      <c r="P238" s="177">
        <f t="shared" si="40"/>
        <v>-38.598797896318558</v>
      </c>
      <c r="Q238" s="50">
        <f t="shared" si="42"/>
        <v>9970</v>
      </c>
      <c r="R238" s="51">
        <f t="shared" si="43"/>
        <v>9137</v>
      </c>
      <c r="S238" s="51">
        <f t="shared" si="44"/>
        <v>92309</v>
      </c>
      <c r="T238" s="56">
        <f t="shared" si="45"/>
        <v>57035</v>
      </c>
      <c r="U238" s="177">
        <f t="shared" si="41"/>
        <v>-38.212958649752458</v>
      </c>
    </row>
    <row r="239" spans="1:21" s="42" customFormat="1" x14ac:dyDescent="0.2">
      <c r="A239" s="46" t="s">
        <v>199</v>
      </c>
      <c r="B239" s="50">
        <v>93654</v>
      </c>
      <c r="C239" s="51">
        <v>62152</v>
      </c>
      <c r="D239" s="51">
        <v>886396</v>
      </c>
      <c r="E239" s="56">
        <v>404474</v>
      </c>
      <c r="F239" s="177">
        <f t="shared" si="38"/>
        <v>-54.368702024828629</v>
      </c>
      <c r="G239" s="50">
        <v>53795</v>
      </c>
      <c r="H239" s="51">
        <v>22126</v>
      </c>
      <c r="I239" s="51">
        <v>507254</v>
      </c>
      <c r="J239" s="51">
        <v>130601</v>
      </c>
      <c r="K239" s="177">
        <f t="shared" si="39"/>
        <v>-74.253332649915038</v>
      </c>
      <c r="L239" s="51">
        <v>40944</v>
      </c>
      <c r="M239" s="51">
        <v>38613</v>
      </c>
      <c r="N239" s="51">
        <v>390229</v>
      </c>
      <c r="O239" s="56">
        <v>271334</v>
      </c>
      <c r="P239" s="177">
        <f t="shared" si="40"/>
        <v>-30.468007247026748</v>
      </c>
      <c r="Q239" s="50">
        <f t="shared" si="42"/>
        <v>94739</v>
      </c>
      <c r="R239" s="51">
        <f t="shared" si="43"/>
        <v>60739</v>
      </c>
      <c r="S239" s="51">
        <f t="shared" si="44"/>
        <v>897483</v>
      </c>
      <c r="T239" s="56">
        <f t="shared" si="45"/>
        <v>401935</v>
      </c>
      <c r="U239" s="177">
        <f t="shared" si="41"/>
        <v>-55.215307699421601</v>
      </c>
    </row>
    <row r="240" spans="1:21" ht="12.75" customHeight="1" x14ac:dyDescent="0.2">
      <c r="A240" s="60"/>
      <c r="B240" s="68"/>
      <c r="C240" s="69"/>
      <c r="D240" s="69"/>
      <c r="E240" s="70"/>
      <c r="F240" s="173"/>
      <c r="G240" s="68"/>
      <c r="H240" s="69"/>
      <c r="I240" s="69"/>
      <c r="J240" s="69"/>
      <c r="K240" s="173"/>
      <c r="L240" s="69"/>
      <c r="M240" s="69"/>
      <c r="N240" s="69"/>
      <c r="O240" s="70"/>
      <c r="P240" s="173"/>
      <c r="Q240" s="68"/>
      <c r="R240" s="69"/>
      <c r="S240" s="69"/>
      <c r="T240" s="70"/>
      <c r="U240" s="173"/>
    </row>
    <row r="241" spans="1:21" ht="12.75" customHeight="1" x14ac:dyDescent="0.2">
      <c r="A241" s="60" t="s">
        <v>304</v>
      </c>
      <c r="B241" s="62"/>
      <c r="C241" s="63"/>
      <c r="D241" s="63"/>
      <c r="E241" s="64"/>
      <c r="F241" s="170"/>
      <c r="G241" s="62"/>
      <c r="H241" s="63"/>
      <c r="I241" s="63"/>
      <c r="J241" s="63"/>
      <c r="K241" s="170"/>
      <c r="L241" s="63"/>
      <c r="M241" s="63"/>
      <c r="N241" s="63"/>
      <c r="O241" s="64"/>
      <c r="P241" s="170"/>
      <c r="Q241" s="62"/>
      <c r="R241" s="63"/>
      <c r="S241" s="63"/>
      <c r="T241" s="64"/>
      <c r="U241" s="170"/>
    </row>
    <row r="242" spans="1:21" ht="12.75" customHeight="1" x14ac:dyDescent="0.2">
      <c r="A242" s="60" t="s">
        <v>200</v>
      </c>
      <c r="B242" s="62"/>
      <c r="C242" s="63"/>
      <c r="D242" s="63"/>
      <c r="E242" s="64"/>
      <c r="F242" s="170"/>
      <c r="G242" s="62"/>
      <c r="H242" s="63"/>
      <c r="I242" s="63"/>
      <c r="J242" s="63"/>
      <c r="K242" s="170"/>
      <c r="L242" s="63"/>
      <c r="M242" s="63"/>
      <c r="N242" s="63"/>
      <c r="O242" s="64"/>
      <c r="P242" s="170"/>
      <c r="Q242" s="62"/>
      <c r="R242" s="63"/>
      <c r="S242" s="63"/>
      <c r="T242" s="64"/>
      <c r="U242" s="170"/>
    </row>
    <row r="243" spans="1:21" ht="12.75" customHeight="1" x14ac:dyDescent="0.2">
      <c r="A243" s="60" t="s">
        <v>201</v>
      </c>
      <c r="B243" s="62"/>
      <c r="C243" s="63"/>
      <c r="D243" s="63"/>
      <c r="E243" s="64"/>
      <c r="F243" s="170"/>
      <c r="G243" s="62"/>
      <c r="H243" s="63"/>
      <c r="I243" s="63"/>
      <c r="J243" s="63"/>
      <c r="K243" s="170"/>
      <c r="L243" s="63"/>
      <c r="M243" s="63"/>
      <c r="N243" s="63"/>
      <c r="O243" s="64"/>
      <c r="P243" s="170"/>
      <c r="Q243" s="62"/>
      <c r="R243" s="63"/>
      <c r="S243" s="63"/>
      <c r="T243" s="64"/>
      <c r="U243" s="170"/>
    </row>
    <row r="244" spans="1:21" ht="12.75" customHeight="1" x14ac:dyDescent="0.2">
      <c r="A244" s="61" t="s">
        <v>202</v>
      </c>
      <c r="B244" s="65">
        <v>273</v>
      </c>
      <c r="C244" s="66">
        <v>54</v>
      </c>
      <c r="D244" s="66">
        <v>9061</v>
      </c>
      <c r="E244" s="67">
        <v>9640</v>
      </c>
      <c r="F244" s="172">
        <f t="shared" si="38"/>
        <v>6.390023176249862</v>
      </c>
      <c r="G244" s="65">
        <v>0</v>
      </c>
      <c r="H244" s="66">
        <v>0</v>
      </c>
      <c r="I244" s="66">
        <v>0</v>
      </c>
      <c r="J244" s="66">
        <v>0</v>
      </c>
      <c r="K244" s="172" t="s">
        <v>300</v>
      </c>
      <c r="L244" s="66">
        <v>400</v>
      </c>
      <c r="M244" s="66">
        <v>52</v>
      </c>
      <c r="N244" s="66">
        <v>9068</v>
      </c>
      <c r="O244" s="67">
        <v>9691</v>
      </c>
      <c r="P244" s="172">
        <f t="shared" si="40"/>
        <v>6.8703131892368763</v>
      </c>
      <c r="Q244" s="65">
        <f t="shared" si="42"/>
        <v>400</v>
      </c>
      <c r="R244" s="66">
        <f t="shared" si="43"/>
        <v>52</v>
      </c>
      <c r="S244" s="66">
        <f t="shared" si="44"/>
        <v>9068</v>
      </c>
      <c r="T244" s="67">
        <f t="shared" si="45"/>
        <v>9691</v>
      </c>
      <c r="U244" s="172">
        <f t="shared" si="41"/>
        <v>6.8703131892368763</v>
      </c>
    </row>
    <row r="245" spans="1:21" ht="12.75" customHeight="1" x14ac:dyDescent="0.2">
      <c r="A245" s="60" t="s">
        <v>136</v>
      </c>
      <c r="B245" s="68">
        <v>273</v>
      </c>
      <c r="C245" s="69">
        <v>54</v>
      </c>
      <c r="D245" s="69">
        <v>9061</v>
      </c>
      <c r="E245" s="70">
        <v>9640</v>
      </c>
      <c r="F245" s="173">
        <f t="shared" si="38"/>
        <v>6.390023176249862</v>
      </c>
      <c r="G245" s="68">
        <v>0</v>
      </c>
      <c r="H245" s="69">
        <v>0</v>
      </c>
      <c r="I245" s="69">
        <v>0</v>
      </c>
      <c r="J245" s="69">
        <v>0</v>
      </c>
      <c r="K245" s="173" t="s">
        <v>300</v>
      </c>
      <c r="L245" s="69">
        <v>400</v>
      </c>
      <c r="M245" s="69">
        <v>52</v>
      </c>
      <c r="N245" s="69">
        <v>9068</v>
      </c>
      <c r="O245" s="70">
        <v>9691</v>
      </c>
      <c r="P245" s="173">
        <f t="shared" si="40"/>
        <v>6.8703131892368763</v>
      </c>
      <c r="Q245" s="68">
        <f t="shared" si="42"/>
        <v>400</v>
      </c>
      <c r="R245" s="69">
        <f t="shared" si="43"/>
        <v>52</v>
      </c>
      <c r="S245" s="69">
        <f t="shared" si="44"/>
        <v>9068</v>
      </c>
      <c r="T245" s="70">
        <f t="shared" si="45"/>
        <v>9691</v>
      </c>
      <c r="U245" s="173">
        <f t="shared" si="41"/>
        <v>6.8703131892368763</v>
      </c>
    </row>
    <row r="246" spans="1:21" ht="12.75" customHeight="1" x14ac:dyDescent="0.2">
      <c r="A246" s="60" t="s">
        <v>203</v>
      </c>
      <c r="B246" s="62"/>
      <c r="C246" s="63"/>
      <c r="D246" s="63"/>
      <c r="E246" s="64"/>
      <c r="F246" s="170"/>
      <c r="G246" s="62"/>
      <c r="H246" s="63"/>
      <c r="I246" s="63"/>
      <c r="J246" s="63"/>
      <c r="K246" s="170"/>
      <c r="L246" s="63"/>
      <c r="M246" s="63"/>
      <c r="N246" s="63"/>
      <c r="O246" s="64"/>
      <c r="P246" s="170"/>
      <c r="Q246" s="62"/>
      <c r="R246" s="63"/>
      <c r="S246" s="63"/>
      <c r="T246" s="64"/>
      <c r="U246" s="170"/>
    </row>
    <row r="247" spans="1:21" ht="12.75" customHeight="1" x14ac:dyDescent="0.2">
      <c r="A247" s="61" t="s">
        <v>204</v>
      </c>
      <c r="B247" s="65">
        <v>9395</v>
      </c>
      <c r="C247" s="66">
        <v>4122</v>
      </c>
      <c r="D247" s="66">
        <v>88850</v>
      </c>
      <c r="E247" s="67">
        <v>68094</v>
      </c>
      <c r="F247" s="172">
        <f t="shared" si="38"/>
        <v>-23.360720315137872</v>
      </c>
      <c r="G247" s="65">
        <v>7135</v>
      </c>
      <c r="H247" s="66">
        <v>4481</v>
      </c>
      <c r="I247" s="66">
        <v>84139</v>
      </c>
      <c r="J247" s="66">
        <v>64681</v>
      </c>
      <c r="K247" s="172">
        <f t="shared" si="39"/>
        <v>-23.126017661251026</v>
      </c>
      <c r="L247" s="66">
        <v>0</v>
      </c>
      <c r="M247" s="66">
        <v>0</v>
      </c>
      <c r="N247" s="66">
        <v>2296</v>
      </c>
      <c r="O247" s="67">
        <v>0</v>
      </c>
      <c r="P247" s="172">
        <f t="shared" si="40"/>
        <v>-100</v>
      </c>
      <c r="Q247" s="65">
        <f t="shared" si="42"/>
        <v>7135</v>
      </c>
      <c r="R247" s="66">
        <f t="shared" si="43"/>
        <v>4481</v>
      </c>
      <c r="S247" s="66">
        <f t="shared" si="44"/>
        <v>86435</v>
      </c>
      <c r="T247" s="67">
        <f t="shared" si="45"/>
        <v>64681</v>
      </c>
      <c r="U247" s="172">
        <f t="shared" si="41"/>
        <v>-25.168045351998614</v>
      </c>
    </row>
    <row r="248" spans="1:21" ht="12.75" customHeight="1" x14ac:dyDescent="0.2">
      <c r="A248" s="60" t="s">
        <v>136</v>
      </c>
      <c r="B248" s="68">
        <v>9395</v>
      </c>
      <c r="C248" s="69">
        <v>4122</v>
      </c>
      <c r="D248" s="69">
        <v>88850</v>
      </c>
      <c r="E248" s="70">
        <v>68094</v>
      </c>
      <c r="F248" s="173">
        <f t="shared" si="38"/>
        <v>-23.360720315137872</v>
      </c>
      <c r="G248" s="68">
        <v>7135</v>
      </c>
      <c r="H248" s="69">
        <v>4481</v>
      </c>
      <c r="I248" s="69">
        <v>84139</v>
      </c>
      <c r="J248" s="69">
        <v>64681</v>
      </c>
      <c r="K248" s="173">
        <f t="shared" si="39"/>
        <v>-23.126017661251026</v>
      </c>
      <c r="L248" s="69">
        <v>0</v>
      </c>
      <c r="M248" s="69">
        <v>0</v>
      </c>
      <c r="N248" s="69">
        <v>2296</v>
      </c>
      <c r="O248" s="70">
        <v>0</v>
      </c>
      <c r="P248" s="173">
        <f t="shared" si="40"/>
        <v>-100</v>
      </c>
      <c r="Q248" s="68">
        <f t="shared" si="42"/>
        <v>7135</v>
      </c>
      <c r="R248" s="69">
        <f t="shared" si="43"/>
        <v>4481</v>
      </c>
      <c r="S248" s="69">
        <f t="shared" si="44"/>
        <v>86435</v>
      </c>
      <c r="T248" s="70">
        <f t="shared" si="45"/>
        <v>64681</v>
      </c>
      <c r="U248" s="173">
        <f t="shared" si="41"/>
        <v>-25.168045351998614</v>
      </c>
    </row>
    <row r="249" spans="1:21" ht="12.75" customHeight="1" x14ac:dyDescent="0.2">
      <c r="A249" s="60" t="s">
        <v>205</v>
      </c>
      <c r="B249" s="62"/>
      <c r="C249" s="63"/>
      <c r="D249" s="63"/>
      <c r="E249" s="64"/>
      <c r="F249" s="170"/>
      <c r="G249" s="62"/>
      <c r="H249" s="63"/>
      <c r="I249" s="63"/>
      <c r="J249" s="63"/>
      <c r="K249" s="170"/>
      <c r="L249" s="63"/>
      <c r="M249" s="63"/>
      <c r="N249" s="63"/>
      <c r="O249" s="64"/>
      <c r="P249" s="170"/>
      <c r="Q249" s="62"/>
      <c r="R249" s="63"/>
      <c r="S249" s="63"/>
      <c r="T249" s="64"/>
      <c r="U249" s="170"/>
    </row>
    <row r="250" spans="1:21" ht="12.75" customHeight="1" x14ac:dyDescent="0.2">
      <c r="A250" s="61" t="s">
        <v>206</v>
      </c>
      <c r="B250" s="65">
        <v>20033</v>
      </c>
      <c r="C250" s="66">
        <v>31395</v>
      </c>
      <c r="D250" s="66">
        <v>363975</v>
      </c>
      <c r="E250" s="67">
        <v>317219</v>
      </c>
      <c r="F250" s="172">
        <f t="shared" si="38"/>
        <v>-12.845937220962977</v>
      </c>
      <c r="G250" s="65">
        <v>20802</v>
      </c>
      <c r="H250" s="66">
        <v>28790</v>
      </c>
      <c r="I250" s="66">
        <v>351576</v>
      </c>
      <c r="J250" s="66">
        <v>317382</v>
      </c>
      <c r="K250" s="172">
        <f t="shared" si="39"/>
        <v>-9.7259198580107853</v>
      </c>
      <c r="L250" s="66">
        <v>418</v>
      </c>
      <c r="M250" s="66">
        <v>3446</v>
      </c>
      <c r="N250" s="66">
        <v>12866</v>
      </c>
      <c r="O250" s="67">
        <v>9706</v>
      </c>
      <c r="P250" s="172">
        <f t="shared" si="40"/>
        <v>-24.560858075547955</v>
      </c>
      <c r="Q250" s="65">
        <f t="shared" si="42"/>
        <v>21220</v>
      </c>
      <c r="R250" s="66">
        <f t="shared" si="43"/>
        <v>32236</v>
      </c>
      <c r="S250" s="66">
        <f t="shared" si="44"/>
        <v>364442</v>
      </c>
      <c r="T250" s="67">
        <f t="shared" si="45"/>
        <v>327088</v>
      </c>
      <c r="U250" s="172">
        <f t="shared" si="41"/>
        <v>-10.249641918329939</v>
      </c>
    </row>
    <row r="251" spans="1:21" ht="12.75" customHeight="1" x14ac:dyDescent="0.2">
      <c r="A251" s="61" t="s">
        <v>207</v>
      </c>
      <c r="B251" s="65">
        <v>227393</v>
      </c>
      <c r="C251" s="66">
        <v>155870</v>
      </c>
      <c r="D251" s="66">
        <v>2665644</v>
      </c>
      <c r="E251" s="67">
        <v>1487707</v>
      </c>
      <c r="F251" s="172">
        <f t="shared" si="38"/>
        <v>-44.189584205542829</v>
      </c>
      <c r="G251" s="65">
        <v>156562</v>
      </c>
      <c r="H251" s="66">
        <v>159449</v>
      </c>
      <c r="I251" s="66">
        <v>2484852</v>
      </c>
      <c r="J251" s="66">
        <v>1606451</v>
      </c>
      <c r="K251" s="172">
        <f t="shared" si="39"/>
        <v>-35.350234138693168</v>
      </c>
      <c r="L251" s="66">
        <v>13298</v>
      </c>
      <c r="M251" s="66">
        <v>11459</v>
      </c>
      <c r="N251" s="66">
        <v>147318</v>
      </c>
      <c r="O251" s="67">
        <v>64165</v>
      </c>
      <c r="P251" s="172">
        <f t="shared" si="40"/>
        <v>-56.444562103748353</v>
      </c>
      <c r="Q251" s="65">
        <f t="shared" si="42"/>
        <v>169860</v>
      </c>
      <c r="R251" s="66">
        <f t="shared" si="43"/>
        <v>170908</v>
      </c>
      <c r="S251" s="66">
        <f t="shared" si="44"/>
        <v>2632170</v>
      </c>
      <c r="T251" s="67">
        <f t="shared" si="45"/>
        <v>1670616</v>
      </c>
      <c r="U251" s="172">
        <f t="shared" si="41"/>
        <v>-36.530847171725227</v>
      </c>
    </row>
    <row r="252" spans="1:21" ht="12.75" customHeight="1" x14ac:dyDescent="0.2">
      <c r="A252" s="61" t="s">
        <v>208</v>
      </c>
      <c r="B252" s="65">
        <v>14595</v>
      </c>
      <c r="C252" s="66">
        <v>21066</v>
      </c>
      <c r="D252" s="66">
        <v>237422</v>
      </c>
      <c r="E252" s="67">
        <v>215314</v>
      </c>
      <c r="F252" s="172">
        <f t="shared" si="38"/>
        <v>-9.3116897338915514</v>
      </c>
      <c r="G252" s="65">
        <v>13093</v>
      </c>
      <c r="H252" s="66">
        <v>14870</v>
      </c>
      <c r="I252" s="66">
        <v>208091</v>
      </c>
      <c r="J252" s="66">
        <v>180188</v>
      </c>
      <c r="K252" s="172">
        <f t="shared" si="39"/>
        <v>-13.409037392294717</v>
      </c>
      <c r="L252" s="66">
        <v>3712</v>
      </c>
      <c r="M252" s="66">
        <v>3316</v>
      </c>
      <c r="N252" s="66">
        <v>45071</v>
      </c>
      <c r="O252" s="67">
        <v>26141</v>
      </c>
      <c r="P252" s="172">
        <f t="shared" si="40"/>
        <v>-42.000399369883077</v>
      </c>
      <c r="Q252" s="65">
        <f t="shared" si="42"/>
        <v>16805</v>
      </c>
      <c r="R252" s="66">
        <f t="shared" si="43"/>
        <v>18186</v>
      </c>
      <c r="S252" s="66">
        <f t="shared" si="44"/>
        <v>253162</v>
      </c>
      <c r="T252" s="67">
        <f t="shared" si="45"/>
        <v>206329</v>
      </c>
      <c r="U252" s="172">
        <f t="shared" si="41"/>
        <v>-18.499221842140606</v>
      </c>
    </row>
    <row r="253" spans="1:21" ht="12.75" customHeight="1" x14ac:dyDescent="0.2">
      <c r="A253" s="61" t="s">
        <v>209</v>
      </c>
      <c r="B253" s="65">
        <v>0</v>
      </c>
      <c r="C253" s="66">
        <v>0</v>
      </c>
      <c r="D253" s="66">
        <v>1254</v>
      </c>
      <c r="E253" s="67">
        <v>0</v>
      </c>
      <c r="F253" s="172">
        <f t="shared" si="38"/>
        <v>-100</v>
      </c>
      <c r="G253" s="65">
        <v>14</v>
      </c>
      <c r="H253" s="66">
        <v>0</v>
      </c>
      <c r="I253" s="66">
        <v>716</v>
      </c>
      <c r="J253" s="66">
        <v>-22</v>
      </c>
      <c r="K253" s="172">
        <f t="shared" si="39"/>
        <v>-103.07262569832403</v>
      </c>
      <c r="L253" s="66">
        <v>0</v>
      </c>
      <c r="M253" s="66">
        <v>0</v>
      </c>
      <c r="N253" s="66">
        <v>344</v>
      </c>
      <c r="O253" s="67">
        <v>44</v>
      </c>
      <c r="P253" s="172">
        <f t="shared" si="40"/>
        <v>-87.20930232558139</v>
      </c>
      <c r="Q253" s="65">
        <f t="shared" si="42"/>
        <v>14</v>
      </c>
      <c r="R253" s="66">
        <f t="shared" si="43"/>
        <v>0</v>
      </c>
      <c r="S253" s="66">
        <f t="shared" si="44"/>
        <v>1060</v>
      </c>
      <c r="T253" s="67">
        <f t="shared" si="45"/>
        <v>22</v>
      </c>
      <c r="U253" s="172">
        <f t="shared" si="41"/>
        <v>-97.924528301886795</v>
      </c>
    </row>
    <row r="254" spans="1:21" ht="12.75" customHeight="1" x14ac:dyDescent="0.2">
      <c r="A254" s="61" t="s">
        <v>210</v>
      </c>
      <c r="B254" s="65">
        <v>2861</v>
      </c>
      <c r="C254" s="66">
        <v>2960</v>
      </c>
      <c r="D254" s="66">
        <v>42499</v>
      </c>
      <c r="E254" s="67">
        <v>27656</v>
      </c>
      <c r="F254" s="172">
        <f t="shared" si="38"/>
        <v>-34.925527659474341</v>
      </c>
      <c r="G254" s="65">
        <v>2553</v>
      </c>
      <c r="H254" s="66">
        <v>2724</v>
      </c>
      <c r="I254" s="66">
        <v>37763</v>
      </c>
      <c r="J254" s="66">
        <v>26180</v>
      </c>
      <c r="K254" s="172">
        <f t="shared" si="39"/>
        <v>-30.672880862219632</v>
      </c>
      <c r="L254" s="66">
        <v>518</v>
      </c>
      <c r="M254" s="66">
        <v>314</v>
      </c>
      <c r="N254" s="66">
        <v>4943</v>
      </c>
      <c r="O254" s="67">
        <v>2530</v>
      </c>
      <c r="P254" s="172">
        <f t="shared" si="40"/>
        <v>-48.816508193404815</v>
      </c>
      <c r="Q254" s="65">
        <f t="shared" si="42"/>
        <v>3071</v>
      </c>
      <c r="R254" s="66">
        <f t="shared" si="43"/>
        <v>3038</v>
      </c>
      <c r="S254" s="66">
        <f t="shared" si="44"/>
        <v>42706</v>
      </c>
      <c r="T254" s="67">
        <f t="shared" si="45"/>
        <v>28710</v>
      </c>
      <c r="U254" s="172">
        <f t="shared" si="41"/>
        <v>-32.772912471315507</v>
      </c>
    </row>
    <row r="255" spans="1:21" ht="12.75" customHeight="1" x14ac:dyDescent="0.2">
      <c r="A255" s="61" t="s">
        <v>211</v>
      </c>
      <c r="B255" s="65">
        <v>35518</v>
      </c>
      <c r="C255" s="66">
        <v>43237</v>
      </c>
      <c r="D255" s="66">
        <v>520781</v>
      </c>
      <c r="E255" s="67">
        <v>323696</v>
      </c>
      <c r="F255" s="172">
        <f t="shared" si="38"/>
        <v>-37.844122577436579</v>
      </c>
      <c r="G255" s="65">
        <v>42683</v>
      </c>
      <c r="H255" s="66">
        <v>42820</v>
      </c>
      <c r="I255" s="66">
        <v>502971</v>
      </c>
      <c r="J255" s="66">
        <v>325201</v>
      </c>
      <c r="K255" s="172">
        <f t="shared" si="39"/>
        <v>-35.343986034980148</v>
      </c>
      <c r="L255" s="66">
        <v>1730</v>
      </c>
      <c r="M255" s="66">
        <v>1998</v>
      </c>
      <c r="N255" s="66">
        <v>18020</v>
      </c>
      <c r="O255" s="67">
        <v>8262</v>
      </c>
      <c r="P255" s="172">
        <f t="shared" si="40"/>
        <v>-54.150943396226417</v>
      </c>
      <c r="Q255" s="65">
        <f t="shared" si="42"/>
        <v>44413</v>
      </c>
      <c r="R255" s="66">
        <f t="shared" si="43"/>
        <v>44818</v>
      </c>
      <c r="S255" s="66">
        <f t="shared" si="44"/>
        <v>520991</v>
      </c>
      <c r="T255" s="67">
        <f t="shared" si="45"/>
        <v>333463</v>
      </c>
      <c r="U255" s="172">
        <f t="shared" si="41"/>
        <v>-35.994479751089749</v>
      </c>
    </row>
    <row r="256" spans="1:21" ht="12.75" customHeight="1" x14ac:dyDescent="0.2">
      <c r="A256" s="61" t="s">
        <v>212</v>
      </c>
      <c r="B256" s="65">
        <v>60177</v>
      </c>
      <c r="C256" s="66">
        <v>72733</v>
      </c>
      <c r="D256" s="66">
        <v>818643</v>
      </c>
      <c r="E256" s="67">
        <v>593684</v>
      </c>
      <c r="F256" s="172">
        <f t="shared" si="38"/>
        <v>-27.47949961094152</v>
      </c>
      <c r="G256" s="65">
        <v>62589</v>
      </c>
      <c r="H256" s="66">
        <v>67676</v>
      </c>
      <c r="I256" s="66">
        <v>779391</v>
      </c>
      <c r="J256" s="66">
        <v>572554</v>
      </c>
      <c r="K256" s="172">
        <f t="shared" si="39"/>
        <v>-26.538284378444192</v>
      </c>
      <c r="L256" s="66">
        <v>4992</v>
      </c>
      <c r="M256" s="66">
        <v>5490</v>
      </c>
      <c r="N256" s="66">
        <v>42111</v>
      </c>
      <c r="O256" s="67">
        <v>25062</v>
      </c>
      <c r="P256" s="172">
        <f t="shared" si="40"/>
        <v>-40.48585880173826</v>
      </c>
      <c r="Q256" s="65">
        <f t="shared" si="42"/>
        <v>67581</v>
      </c>
      <c r="R256" s="66">
        <f t="shared" si="43"/>
        <v>73166</v>
      </c>
      <c r="S256" s="66">
        <f t="shared" si="44"/>
        <v>821502</v>
      </c>
      <c r="T256" s="67">
        <f t="shared" si="45"/>
        <v>597616</v>
      </c>
      <c r="U256" s="172">
        <f t="shared" si="41"/>
        <v>-27.253250752889219</v>
      </c>
    </row>
    <row r="257" spans="1:21" ht="12.75" customHeight="1" x14ac:dyDescent="0.2">
      <c r="A257" s="60" t="s">
        <v>136</v>
      </c>
      <c r="B257" s="68">
        <v>360577</v>
      </c>
      <c r="C257" s="69">
        <v>327261</v>
      </c>
      <c r="D257" s="69">
        <v>4650218</v>
      </c>
      <c r="E257" s="70">
        <v>2965276</v>
      </c>
      <c r="F257" s="173">
        <f t="shared" si="38"/>
        <v>-36.233613133835874</v>
      </c>
      <c r="G257" s="68">
        <v>298296</v>
      </c>
      <c r="H257" s="69">
        <v>316329</v>
      </c>
      <c r="I257" s="69">
        <v>4365360</v>
      </c>
      <c r="J257" s="69">
        <v>3027934</v>
      </c>
      <c r="K257" s="173">
        <f t="shared" si="39"/>
        <v>-30.637244121905184</v>
      </c>
      <c r="L257" s="69">
        <v>24668</v>
      </c>
      <c r="M257" s="69">
        <v>26023</v>
      </c>
      <c r="N257" s="69">
        <v>270673</v>
      </c>
      <c r="O257" s="70">
        <v>135910</v>
      </c>
      <c r="P257" s="173">
        <f t="shared" si="40"/>
        <v>-49.78812072131317</v>
      </c>
      <c r="Q257" s="68">
        <f t="shared" si="42"/>
        <v>322964</v>
      </c>
      <c r="R257" s="69">
        <f t="shared" si="43"/>
        <v>342352</v>
      </c>
      <c r="S257" s="69">
        <f t="shared" si="44"/>
        <v>4636033</v>
      </c>
      <c r="T257" s="70">
        <f t="shared" si="45"/>
        <v>3163844</v>
      </c>
      <c r="U257" s="173">
        <f t="shared" si="41"/>
        <v>-31.755360671505144</v>
      </c>
    </row>
    <row r="258" spans="1:21" ht="12.75" customHeight="1" x14ac:dyDescent="0.2">
      <c r="A258" s="60" t="s">
        <v>213</v>
      </c>
      <c r="B258" s="62"/>
      <c r="C258" s="63"/>
      <c r="D258" s="63"/>
      <c r="E258" s="64"/>
      <c r="F258" s="170"/>
      <c r="G258" s="62"/>
      <c r="H258" s="63"/>
      <c r="I258" s="63"/>
      <c r="J258" s="63"/>
      <c r="K258" s="170"/>
      <c r="L258" s="63"/>
      <c r="M258" s="63"/>
      <c r="N258" s="63"/>
      <c r="O258" s="64"/>
      <c r="P258" s="170"/>
      <c r="Q258" s="62"/>
      <c r="R258" s="63"/>
      <c r="S258" s="63"/>
      <c r="T258" s="64"/>
      <c r="U258" s="170"/>
    </row>
    <row r="259" spans="1:21" ht="12.75" customHeight="1" x14ac:dyDescent="0.2">
      <c r="A259" s="61" t="s">
        <v>214</v>
      </c>
      <c r="B259" s="65">
        <v>1018</v>
      </c>
      <c r="C259" s="66">
        <v>862</v>
      </c>
      <c r="D259" s="66">
        <v>18087</v>
      </c>
      <c r="E259" s="67">
        <v>5951</v>
      </c>
      <c r="F259" s="172">
        <f t="shared" si="38"/>
        <v>-67.097915630010505</v>
      </c>
      <c r="G259" s="65">
        <v>390</v>
      </c>
      <c r="H259" s="66">
        <v>272</v>
      </c>
      <c r="I259" s="66">
        <v>13651</v>
      </c>
      <c r="J259" s="66">
        <v>2480</v>
      </c>
      <c r="K259" s="172">
        <f t="shared" si="39"/>
        <v>-81.832832759504797</v>
      </c>
      <c r="L259" s="66">
        <v>338</v>
      </c>
      <c r="M259" s="66">
        <v>575</v>
      </c>
      <c r="N259" s="66">
        <v>4237</v>
      </c>
      <c r="O259" s="67">
        <v>3762</v>
      </c>
      <c r="P259" s="172">
        <f t="shared" si="40"/>
        <v>-11.210762331838566</v>
      </c>
      <c r="Q259" s="65">
        <f t="shared" si="42"/>
        <v>728</v>
      </c>
      <c r="R259" s="66">
        <f t="shared" si="43"/>
        <v>847</v>
      </c>
      <c r="S259" s="66">
        <f t="shared" si="44"/>
        <v>17888</v>
      </c>
      <c r="T259" s="67">
        <f t="shared" si="45"/>
        <v>6242</v>
      </c>
      <c r="U259" s="172">
        <f t="shared" si="41"/>
        <v>-65.105098389982103</v>
      </c>
    </row>
    <row r="260" spans="1:21" ht="12.75" customHeight="1" x14ac:dyDescent="0.2">
      <c r="A260" s="60" t="s">
        <v>136</v>
      </c>
      <c r="B260" s="68">
        <v>1018</v>
      </c>
      <c r="C260" s="69">
        <v>862</v>
      </c>
      <c r="D260" s="69">
        <v>18087</v>
      </c>
      <c r="E260" s="70">
        <v>5951</v>
      </c>
      <c r="F260" s="173">
        <f t="shared" si="38"/>
        <v>-67.097915630010505</v>
      </c>
      <c r="G260" s="68">
        <v>390</v>
      </c>
      <c r="H260" s="69">
        <v>272</v>
      </c>
      <c r="I260" s="69">
        <v>13651</v>
      </c>
      <c r="J260" s="69">
        <v>2480</v>
      </c>
      <c r="K260" s="173">
        <f t="shared" si="39"/>
        <v>-81.832832759504797</v>
      </c>
      <c r="L260" s="69">
        <v>338</v>
      </c>
      <c r="M260" s="69">
        <v>575</v>
      </c>
      <c r="N260" s="69">
        <v>4237</v>
      </c>
      <c r="O260" s="70">
        <v>3762</v>
      </c>
      <c r="P260" s="173">
        <f t="shared" si="40"/>
        <v>-11.210762331838566</v>
      </c>
      <c r="Q260" s="68">
        <f t="shared" si="42"/>
        <v>728</v>
      </c>
      <c r="R260" s="69">
        <f t="shared" si="43"/>
        <v>847</v>
      </c>
      <c r="S260" s="69">
        <f t="shared" si="44"/>
        <v>17888</v>
      </c>
      <c r="T260" s="70">
        <f t="shared" si="45"/>
        <v>6242</v>
      </c>
      <c r="U260" s="173">
        <f t="shared" si="41"/>
        <v>-65.105098389982103</v>
      </c>
    </row>
    <row r="261" spans="1:21" ht="12.75" customHeight="1" x14ac:dyDescent="0.2">
      <c r="A261" s="60" t="s">
        <v>215</v>
      </c>
      <c r="B261" s="62"/>
      <c r="C261" s="63"/>
      <c r="D261" s="63"/>
      <c r="E261" s="64"/>
      <c r="F261" s="170"/>
      <c r="G261" s="62"/>
      <c r="H261" s="63"/>
      <c r="I261" s="63"/>
      <c r="J261" s="63"/>
      <c r="K261" s="170"/>
      <c r="L261" s="63"/>
      <c r="M261" s="63"/>
      <c r="N261" s="63"/>
      <c r="O261" s="64"/>
      <c r="P261" s="170"/>
      <c r="Q261" s="62"/>
      <c r="R261" s="63"/>
      <c r="S261" s="63"/>
      <c r="T261" s="64"/>
      <c r="U261" s="170"/>
    </row>
    <row r="262" spans="1:21" ht="12.75" customHeight="1" x14ac:dyDescent="0.2">
      <c r="A262" s="61" t="s">
        <v>216</v>
      </c>
      <c r="B262" s="65">
        <v>842</v>
      </c>
      <c r="C262" s="66">
        <v>2567</v>
      </c>
      <c r="D262" s="66">
        <v>842</v>
      </c>
      <c r="E262" s="67">
        <v>7787</v>
      </c>
      <c r="F262" s="172">
        <f t="shared" si="38"/>
        <v>824.82185273159155</v>
      </c>
      <c r="G262" s="65">
        <v>729</v>
      </c>
      <c r="H262" s="66">
        <v>2614</v>
      </c>
      <c r="I262" s="66">
        <v>729</v>
      </c>
      <c r="J262" s="66">
        <v>8017</v>
      </c>
      <c r="K262" s="172">
        <f t="shared" si="39"/>
        <v>999.7256515775033</v>
      </c>
      <c r="L262" s="66">
        <v>0</v>
      </c>
      <c r="M262" s="66">
        <v>117</v>
      </c>
      <c r="N262" s="66">
        <v>4</v>
      </c>
      <c r="O262" s="67">
        <v>244</v>
      </c>
      <c r="P262" s="172">
        <f t="shared" si="40"/>
        <v>6000</v>
      </c>
      <c r="Q262" s="65">
        <f t="shared" si="42"/>
        <v>729</v>
      </c>
      <c r="R262" s="66">
        <f t="shared" si="43"/>
        <v>2731</v>
      </c>
      <c r="S262" s="66">
        <f t="shared" si="44"/>
        <v>733</v>
      </c>
      <c r="T262" s="67">
        <f t="shared" si="45"/>
        <v>8261</v>
      </c>
      <c r="U262" s="172">
        <f t="shared" si="41"/>
        <v>1027.012278308322</v>
      </c>
    </row>
    <row r="263" spans="1:21" ht="12.75" customHeight="1" x14ac:dyDescent="0.2">
      <c r="A263" s="60" t="s">
        <v>136</v>
      </c>
      <c r="B263" s="68">
        <v>842</v>
      </c>
      <c r="C263" s="69">
        <v>2567</v>
      </c>
      <c r="D263" s="69">
        <v>842</v>
      </c>
      <c r="E263" s="70">
        <v>7787</v>
      </c>
      <c r="F263" s="173">
        <f t="shared" si="38"/>
        <v>824.82185273159155</v>
      </c>
      <c r="G263" s="68">
        <v>729</v>
      </c>
      <c r="H263" s="69">
        <v>2614</v>
      </c>
      <c r="I263" s="69">
        <v>729</v>
      </c>
      <c r="J263" s="69">
        <v>8017</v>
      </c>
      <c r="K263" s="173">
        <f t="shared" si="39"/>
        <v>999.7256515775033</v>
      </c>
      <c r="L263" s="69">
        <v>0</v>
      </c>
      <c r="M263" s="69">
        <v>117</v>
      </c>
      <c r="N263" s="69">
        <v>4</v>
      </c>
      <c r="O263" s="70">
        <v>244</v>
      </c>
      <c r="P263" s="173">
        <f t="shared" si="40"/>
        <v>6000</v>
      </c>
      <c r="Q263" s="68">
        <f t="shared" si="42"/>
        <v>729</v>
      </c>
      <c r="R263" s="69">
        <f t="shared" si="43"/>
        <v>2731</v>
      </c>
      <c r="S263" s="69">
        <f t="shared" si="44"/>
        <v>733</v>
      </c>
      <c r="T263" s="70">
        <f t="shared" si="45"/>
        <v>8261</v>
      </c>
      <c r="U263" s="173">
        <f t="shared" si="41"/>
        <v>1027.012278308322</v>
      </c>
    </row>
    <row r="264" spans="1:21" ht="12.75" customHeight="1" x14ac:dyDescent="0.2">
      <c r="A264" s="60" t="s">
        <v>217</v>
      </c>
      <c r="B264" s="68">
        <v>372105</v>
      </c>
      <c r="C264" s="69">
        <v>334866</v>
      </c>
      <c r="D264" s="69">
        <v>4767058</v>
      </c>
      <c r="E264" s="70">
        <v>3056748</v>
      </c>
      <c r="F264" s="173">
        <f t="shared" si="38"/>
        <v>-35.877683888050029</v>
      </c>
      <c r="G264" s="68">
        <v>306550</v>
      </c>
      <c r="H264" s="69">
        <v>323696</v>
      </c>
      <c r="I264" s="69">
        <v>4463879</v>
      </c>
      <c r="J264" s="69">
        <v>3103112</v>
      </c>
      <c r="K264" s="173">
        <f t="shared" si="39"/>
        <v>-30.483958010510591</v>
      </c>
      <c r="L264" s="69">
        <v>25406</v>
      </c>
      <c r="M264" s="69">
        <v>26767</v>
      </c>
      <c r="N264" s="69">
        <v>286278</v>
      </c>
      <c r="O264" s="70">
        <v>149607</v>
      </c>
      <c r="P264" s="173">
        <f t="shared" si="40"/>
        <v>-47.740657682392637</v>
      </c>
      <c r="Q264" s="68">
        <f t="shared" si="42"/>
        <v>331956</v>
      </c>
      <c r="R264" s="69">
        <f t="shared" si="43"/>
        <v>350463</v>
      </c>
      <c r="S264" s="69">
        <f t="shared" si="44"/>
        <v>4750157</v>
      </c>
      <c r="T264" s="70">
        <f t="shared" si="45"/>
        <v>3252719</v>
      </c>
      <c r="U264" s="173">
        <f t="shared" si="41"/>
        <v>-31.52396857619653</v>
      </c>
    </row>
    <row r="265" spans="1:21" ht="12.75" customHeight="1" x14ac:dyDescent="0.2">
      <c r="A265" s="60" t="s">
        <v>24</v>
      </c>
      <c r="B265" s="62"/>
      <c r="C265" s="63"/>
      <c r="D265" s="63"/>
      <c r="E265" s="64"/>
      <c r="F265" s="170"/>
      <c r="G265" s="62"/>
      <c r="H265" s="63"/>
      <c r="I265" s="63"/>
      <c r="J265" s="63"/>
      <c r="K265" s="170"/>
      <c r="L265" s="63"/>
      <c r="M265" s="63"/>
      <c r="N265" s="63"/>
      <c r="O265" s="64"/>
      <c r="P265" s="170"/>
      <c r="Q265" s="62"/>
      <c r="R265" s="63"/>
      <c r="S265" s="63"/>
      <c r="T265" s="64"/>
      <c r="U265" s="170"/>
    </row>
    <row r="266" spans="1:21" ht="12.75" customHeight="1" x14ac:dyDescent="0.2">
      <c r="A266" s="60"/>
      <c r="B266" s="62"/>
      <c r="C266" s="63"/>
      <c r="D266" s="63"/>
      <c r="E266" s="64"/>
      <c r="F266" s="170"/>
      <c r="G266" s="62"/>
      <c r="H266" s="63"/>
      <c r="I266" s="63"/>
      <c r="J266" s="63"/>
      <c r="K266" s="170"/>
      <c r="L266" s="63"/>
      <c r="M266" s="63"/>
      <c r="N266" s="63"/>
      <c r="O266" s="64"/>
      <c r="P266" s="170"/>
      <c r="Q266" s="62"/>
      <c r="R266" s="63"/>
      <c r="S266" s="63"/>
      <c r="T266" s="64"/>
      <c r="U266" s="170"/>
    </row>
    <row r="267" spans="1:21" ht="12.75" customHeight="1" x14ac:dyDescent="0.2">
      <c r="A267" s="110" t="s">
        <v>345</v>
      </c>
      <c r="B267" s="62"/>
      <c r="C267" s="63"/>
      <c r="D267" s="63"/>
      <c r="E267" s="64"/>
      <c r="F267" s="170"/>
      <c r="G267" s="62"/>
      <c r="H267" s="63"/>
      <c r="I267" s="63"/>
      <c r="J267" s="63"/>
      <c r="K267" s="170"/>
      <c r="L267" s="63"/>
      <c r="M267" s="63"/>
      <c r="N267" s="63"/>
      <c r="O267" s="64"/>
      <c r="P267" s="170"/>
      <c r="Q267" s="62"/>
      <c r="R267" s="63"/>
      <c r="S267" s="63"/>
      <c r="T267" s="64"/>
      <c r="U267" s="170"/>
    </row>
    <row r="268" spans="1:21" s="42" customFormat="1" x14ac:dyDescent="0.2">
      <c r="A268" s="47" t="s">
        <v>67</v>
      </c>
      <c r="B268" s="53">
        <v>20033</v>
      </c>
      <c r="C268" s="54">
        <v>31395</v>
      </c>
      <c r="D268" s="54">
        <v>363975</v>
      </c>
      <c r="E268" s="55">
        <v>317219</v>
      </c>
      <c r="F268" s="176">
        <f t="shared" ref="F268:F331" si="46">(E268-D268)/D268*100</f>
        <v>-12.845937220962977</v>
      </c>
      <c r="G268" s="53">
        <v>20802</v>
      </c>
      <c r="H268" s="54">
        <v>28790</v>
      </c>
      <c r="I268" s="54">
        <v>351576</v>
      </c>
      <c r="J268" s="54">
        <v>317382</v>
      </c>
      <c r="K268" s="176">
        <f t="shared" ref="K268:K331" si="47">(J268-I268)/I268*100</f>
        <v>-9.7259198580107853</v>
      </c>
      <c r="L268" s="54">
        <v>418</v>
      </c>
      <c r="M268" s="54">
        <v>3446</v>
      </c>
      <c r="N268" s="54">
        <v>12866</v>
      </c>
      <c r="O268" s="55">
        <v>9706</v>
      </c>
      <c r="P268" s="176">
        <f t="shared" ref="P268:P331" si="48">(O268-N268)/N268*100</f>
        <v>-24.560858075547955</v>
      </c>
      <c r="Q268" s="53">
        <f t="shared" si="42"/>
        <v>21220</v>
      </c>
      <c r="R268" s="54">
        <f t="shared" si="43"/>
        <v>32236</v>
      </c>
      <c r="S268" s="54">
        <f t="shared" si="44"/>
        <v>364442</v>
      </c>
      <c r="T268" s="55">
        <f t="shared" si="45"/>
        <v>327088</v>
      </c>
      <c r="U268" s="176">
        <f t="shared" ref="U268:U331" si="49">(T268-S268)/S268*100</f>
        <v>-10.249641918329939</v>
      </c>
    </row>
    <row r="269" spans="1:21" s="42" customFormat="1" x14ac:dyDescent="0.2">
      <c r="A269" s="47" t="s">
        <v>68</v>
      </c>
      <c r="B269" s="53">
        <v>227393</v>
      </c>
      <c r="C269" s="54">
        <v>155870</v>
      </c>
      <c r="D269" s="54">
        <v>2665644</v>
      </c>
      <c r="E269" s="55">
        <v>1487707</v>
      </c>
      <c r="F269" s="176">
        <f t="shared" si="46"/>
        <v>-44.189584205542829</v>
      </c>
      <c r="G269" s="53">
        <v>156562</v>
      </c>
      <c r="H269" s="54">
        <v>159449</v>
      </c>
      <c r="I269" s="54">
        <v>2484852</v>
      </c>
      <c r="J269" s="54">
        <v>1606451</v>
      </c>
      <c r="K269" s="176">
        <f t="shared" si="47"/>
        <v>-35.350234138693168</v>
      </c>
      <c r="L269" s="54">
        <v>13298</v>
      </c>
      <c r="M269" s="54">
        <v>11459</v>
      </c>
      <c r="N269" s="54">
        <v>147318</v>
      </c>
      <c r="O269" s="55">
        <v>64165</v>
      </c>
      <c r="P269" s="176">
        <f t="shared" si="48"/>
        <v>-56.444562103748353</v>
      </c>
      <c r="Q269" s="53">
        <f t="shared" ref="Q269:Q331" si="50">G269+L269</f>
        <v>169860</v>
      </c>
      <c r="R269" s="54">
        <f t="shared" ref="R269:R331" si="51">H269+M269</f>
        <v>170908</v>
      </c>
      <c r="S269" s="54">
        <f t="shared" ref="S269:S331" si="52">I269+N269</f>
        <v>2632170</v>
      </c>
      <c r="T269" s="55">
        <f t="shared" ref="T269:T331" si="53">J269+O269</f>
        <v>1670616</v>
      </c>
      <c r="U269" s="176">
        <f t="shared" si="49"/>
        <v>-36.530847171725227</v>
      </c>
    </row>
    <row r="270" spans="1:21" s="42" customFormat="1" x14ac:dyDescent="0.2">
      <c r="A270" s="47" t="s">
        <v>70</v>
      </c>
      <c r="B270" s="53">
        <v>14595</v>
      </c>
      <c r="C270" s="54">
        <v>21066</v>
      </c>
      <c r="D270" s="54">
        <v>237422</v>
      </c>
      <c r="E270" s="55">
        <v>215314</v>
      </c>
      <c r="F270" s="176">
        <f t="shared" si="46"/>
        <v>-9.3116897338915514</v>
      </c>
      <c r="G270" s="53">
        <v>13093</v>
      </c>
      <c r="H270" s="54">
        <v>14870</v>
      </c>
      <c r="I270" s="54">
        <v>208091</v>
      </c>
      <c r="J270" s="54">
        <v>180188</v>
      </c>
      <c r="K270" s="176">
        <f t="shared" si="47"/>
        <v>-13.409037392294717</v>
      </c>
      <c r="L270" s="54">
        <v>3712</v>
      </c>
      <c r="M270" s="54">
        <v>3316</v>
      </c>
      <c r="N270" s="54">
        <v>45071</v>
      </c>
      <c r="O270" s="55">
        <v>26141</v>
      </c>
      <c r="P270" s="176">
        <f t="shared" si="48"/>
        <v>-42.000399369883077</v>
      </c>
      <c r="Q270" s="53">
        <f t="shared" si="50"/>
        <v>16805</v>
      </c>
      <c r="R270" s="54">
        <f t="shared" si="51"/>
        <v>18186</v>
      </c>
      <c r="S270" s="54">
        <f t="shared" si="52"/>
        <v>253162</v>
      </c>
      <c r="T270" s="55">
        <f t="shared" si="53"/>
        <v>206329</v>
      </c>
      <c r="U270" s="176">
        <f t="shared" si="49"/>
        <v>-18.499221842140606</v>
      </c>
    </row>
    <row r="271" spans="1:21" s="42" customFormat="1" x14ac:dyDescent="0.2">
      <c r="A271" s="47" t="s">
        <v>71</v>
      </c>
      <c r="B271" s="53">
        <v>0</v>
      </c>
      <c r="C271" s="54">
        <v>0</v>
      </c>
      <c r="D271" s="54">
        <v>1254</v>
      </c>
      <c r="E271" s="55">
        <v>0</v>
      </c>
      <c r="F271" s="179">
        <f t="shared" si="46"/>
        <v>-100</v>
      </c>
      <c r="G271" s="53">
        <v>14</v>
      </c>
      <c r="H271" s="54">
        <v>0</v>
      </c>
      <c r="I271" s="54">
        <v>716</v>
      </c>
      <c r="J271" s="158">
        <v>-22</v>
      </c>
      <c r="K271" s="179">
        <f t="shared" si="47"/>
        <v>-103.07262569832403</v>
      </c>
      <c r="L271" s="54">
        <v>0</v>
      </c>
      <c r="M271" s="54">
        <v>0</v>
      </c>
      <c r="N271" s="54">
        <v>344</v>
      </c>
      <c r="O271" s="55">
        <v>44</v>
      </c>
      <c r="P271" s="179">
        <f t="shared" si="48"/>
        <v>-87.20930232558139</v>
      </c>
      <c r="Q271" s="53">
        <f t="shared" si="50"/>
        <v>14</v>
      </c>
      <c r="R271" s="54">
        <f t="shared" si="51"/>
        <v>0</v>
      </c>
      <c r="S271" s="54">
        <f t="shared" si="52"/>
        <v>1060</v>
      </c>
      <c r="T271" s="55">
        <f t="shared" si="53"/>
        <v>22</v>
      </c>
      <c r="U271" s="179">
        <f t="shared" si="49"/>
        <v>-97.924528301886795</v>
      </c>
    </row>
    <row r="272" spans="1:21" s="42" customFormat="1" x14ac:dyDescent="0.2">
      <c r="A272" s="47" t="s">
        <v>57</v>
      </c>
      <c r="B272" s="53">
        <v>4994</v>
      </c>
      <c r="C272" s="54">
        <v>6443</v>
      </c>
      <c r="D272" s="54">
        <v>70489</v>
      </c>
      <c r="E272" s="55">
        <v>51034</v>
      </c>
      <c r="F272" s="176">
        <f t="shared" si="46"/>
        <v>-27.600051071798436</v>
      </c>
      <c r="G272" s="53">
        <v>3672</v>
      </c>
      <c r="H272" s="54">
        <v>5610</v>
      </c>
      <c r="I272" s="54">
        <v>52143</v>
      </c>
      <c r="J272" s="54">
        <v>36677</v>
      </c>
      <c r="K272" s="176">
        <f t="shared" si="47"/>
        <v>-29.660740655505052</v>
      </c>
      <c r="L272" s="54">
        <v>1256</v>
      </c>
      <c r="M272" s="54">
        <v>1058</v>
      </c>
      <c r="N272" s="54">
        <v>18252</v>
      </c>
      <c r="O272" s="55">
        <v>16227</v>
      </c>
      <c r="P272" s="176">
        <f t="shared" si="48"/>
        <v>-11.094674556213018</v>
      </c>
      <c r="Q272" s="53">
        <f t="shared" si="50"/>
        <v>4928</v>
      </c>
      <c r="R272" s="54">
        <f t="shared" si="51"/>
        <v>6668</v>
      </c>
      <c r="S272" s="54">
        <f t="shared" si="52"/>
        <v>70395</v>
      </c>
      <c r="T272" s="55">
        <f t="shared" si="53"/>
        <v>52904</v>
      </c>
      <c r="U272" s="176">
        <f t="shared" si="49"/>
        <v>-24.846935151644292</v>
      </c>
    </row>
    <row r="273" spans="1:21" s="42" customFormat="1" x14ac:dyDescent="0.2">
      <c r="A273" s="47" t="s">
        <v>73</v>
      </c>
      <c r="B273" s="53">
        <v>35518</v>
      </c>
      <c r="C273" s="54">
        <v>43237</v>
      </c>
      <c r="D273" s="54">
        <v>520781</v>
      </c>
      <c r="E273" s="55">
        <v>323696</v>
      </c>
      <c r="F273" s="176">
        <f t="shared" si="46"/>
        <v>-37.844122577436579</v>
      </c>
      <c r="G273" s="53">
        <v>42683</v>
      </c>
      <c r="H273" s="54">
        <v>42820</v>
      </c>
      <c r="I273" s="54">
        <v>502971</v>
      </c>
      <c r="J273" s="54">
        <v>325201</v>
      </c>
      <c r="K273" s="176">
        <f t="shared" si="47"/>
        <v>-35.343986034980148</v>
      </c>
      <c r="L273" s="54">
        <v>1730</v>
      </c>
      <c r="M273" s="54">
        <v>1998</v>
      </c>
      <c r="N273" s="54">
        <v>18020</v>
      </c>
      <c r="O273" s="55">
        <v>8262</v>
      </c>
      <c r="P273" s="176">
        <f t="shared" si="48"/>
        <v>-54.150943396226417</v>
      </c>
      <c r="Q273" s="53">
        <f t="shared" si="50"/>
        <v>44413</v>
      </c>
      <c r="R273" s="54">
        <f t="shared" si="51"/>
        <v>44818</v>
      </c>
      <c r="S273" s="54">
        <f t="shared" si="52"/>
        <v>520991</v>
      </c>
      <c r="T273" s="55">
        <f t="shared" si="53"/>
        <v>333463</v>
      </c>
      <c r="U273" s="176">
        <f t="shared" si="49"/>
        <v>-35.994479751089749</v>
      </c>
    </row>
    <row r="274" spans="1:21" s="42" customFormat="1" x14ac:dyDescent="0.2">
      <c r="A274" s="47" t="s">
        <v>65</v>
      </c>
      <c r="B274" s="53">
        <v>69572</v>
      </c>
      <c r="C274" s="54">
        <v>76855</v>
      </c>
      <c r="D274" s="54">
        <v>907493</v>
      </c>
      <c r="E274" s="55">
        <v>661778</v>
      </c>
      <c r="F274" s="176">
        <f t="shared" si="46"/>
        <v>-27.076241910405919</v>
      </c>
      <c r="G274" s="53">
        <v>69724</v>
      </c>
      <c r="H274" s="54">
        <v>72157</v>
      </c>
      <c r="I274" s="54">
        <v>863530</v>
      </c>
      <c r="J274" s="54">
        <v>637235</v>
      </c>
      <c r="K274" s="176">
        <f t="shared" si="47"/>
        <v>-26.20580639931444</v>
      </c>
      <c r="L274" s="54">
        <v>4992</v>
      </c>
      <c r="M274" s="54">
        <v>5490</v>
      </c>
      <c r="N274" s="54">
        <v>44407</v>
      </c>
      <c r="O274" s="55">
        <v>25062</v>
      </c>
      <c r="P274" s="176">
        <f t="shared" si="48"/>
        <v>-43.562951786880447</v>
      </c>
      <c r="Q274" s="53">
        <f t="shared" si="50"/>
        <v>74716</v>
      </c>
      <c r="R274" s="54">
        <f t="shared" si="51"/>
        <v>77647</v>
      </c>
      <c r="S274" s="54">
        <f t="shared" si="52"/>
        <v>907937</v>
      </c>
      <c r="T274" s="55">
        <f t="shared" si="53"/>
        <v>662297</v>
      </c>
      <c r="U274" s="176">
        <f t="shared" si="49"/>
        <v>-27.054740582221015</v>
      </c>
    </row>
    <row r="275" spans="1:21" s="42" customFormat="1" x14ac:dyDescent="0.2">
      <c r="A275" s="46" t="s">
        <v>83</v>
      </c>
      <c r="B275" s="50">
        <v>372105</v>
      </c>
      <c r="C275" s="51">
        <v>334866</v>
      </c>
      <c r="D275" s="51">
        <v>4767058</v>
      </c>
      <c r="E275" s="56">
        <v>3056748</v>
      </c>
      <c r="F275" s="177">
        <f t="shared" si="46"/>
        <v>-35.877683888050029</v>
      </c>
      <c r="G275" s="50">
        <v>306550</v>
      </c>
      <c r="H275" s="51">
        <v>323696</v>
      </c>
      <c r="I275" s="51">
        <v>4463879</v>
      </c>
      <c r="J275" s="51">
        <v>3103112</v>
      </c>
      <c r="K275" s="177">
        <f t="shared" si="47"/>
        <v>-30.483958010510591</v>
      </c>
      <c r="L275" s="51">
        <v>25406</v>
      </c>
      <c r="M275" s="51">
        <v>26767</v>
      </c>
      <c r="N275" s="51">
        <v>286278</v>
      </c>
      <c r="O275" s="56">
        <v>149607</v>
      </c>
      <c r="P275" s="177">
        <f t="shared" si="48"/>
        <v>-47.740657682392637</v>
      </c>
      <c r="Q275" s="50">
        <f t="shared" si="50"/>
        <v>331956</v>
      </c>
      <c r="R275" s="51">
        <f t="shared" si="51"/>
        <v>350463</v>
      </c>
      <c r="S275" s="51">
        <f t="shared" si="52"/>
        <v>4750157</v>
      </c>
      <c r="T275" s="56">
        <f t="shared" si="53"/>
        <v>3252719</v>
      </c>
      <c r="U275" s="177">
        <f t="shared" si="49"/>
        <v>-31.52396857619653</v>
      </c>
    </row>
    <row r="276" spans="1:21" ht="12.75" customHeight="1" x14ac:dyDescent="0.2">
      <c r="A276" s="60"/>
      <c r="B276" s="62"/>
      <c r="C276" s="63"/>
      <c r="D276" s="63"/>
      <c r="E276" s="64"/>
      <c r="F276" s="170"/>
      <c r="G276" s="62"/>
      <c r="H276" s="63"/>
      <c r="I276" s="63"/>
      <c r="J276" s="63"/>
      <c r="K276" s="170"/>
      <c r="L276" s="63"/>
      <c r="M276" s="63"/>
      <c r="N276" s="63"/>
      <c r="O276" s="64"/>
      <c r="P276" s="170"/>
      <c r="Q276" s="62"/>
      <c r="R276" s="63"/>
      <c r="S276" s="63"/>
      <c r="T276" s="64"/>
      <c r="U276" s="170"/>
    </row>
    <row r="277" spans="1:21" ht="12.75" customHeight="1" x14ac:dyDescent="0.2">
      <c r="A277" s="60" t="s">
        <v>218</v>
      </c>
      <c r="B277" s="62"/>
      <c r="C277" s="63"/>
      <c r="D277" s="63"/>
      <c r="E277" s="64"/>
      <c r="F277" s="170"/>
      <c r="G277" s="62"/>
      <c r="H277" s="63"/>
      <c r="I277" s="63"/>
      <c r="J277" s="63"/>
      <c r="K277" s="170"/>
      <c r="L277" s="63"/>
      <c r="M277" s="63"/>
      <c r="N277" s="63"/>
      <c r="O277" s="64"/>
      <c r="P277" s="170"/>
      <c r="Q277" s="62"/>
      <c r="R277" s="63"/>
      <c r="S277" s="63"/>
      <c r="T277" s="64"/>
      <c r="U277" s="170"/>
    </row>
    <row r="278" spans="1:21" ht="12.75" customHeight="1" x14ac:dyDescent="0.2">
      <c r="A278" s="60" t="s">
        <v>219</v>
      </c>
      <c r="B278" s="62"/>
      <c r="C278" s="63"/>
      <c r="D278" s="63"/>
      <c r="E278" s="64"/>
      <c r="F278" s="170"/>
      <c r="G278" s="62"/>
      <c r="H278" s="63"/>
      <c r="I278" s="63"/>
      <c r="J278" s="63"/>
      <c r="K278" s="170"/>
      <c r="L278" s="63"/>
      <c r="M278" s="63"/>
      <c r="N278" s="63"/>
      <c r="O278" s="64"/>
      <c r="P278" s="170"/>
      <c r="Q278" s="62"/>
      <c r="R278" s="63"/>
      <c r="S278" s="63"/>
      <c r="T278" s="64"/>
      <c r="U278" s="170"/>
    </row>
    <row r="279" spans="1:21" ht="12.75" customHeight="1" x14ac:dyDescent="0.2">
      <c r="A279" s="61" t="s">
        <v>220</v>
      </c>
      <c r="B279" s="65">
        <v>161643</v>
      </c>
      <c r="C279" s="66">
        <v>175602</v>
      </c>
      <c r="D279" s="66">
        <v>1736170</v>
      </c>
      <c r="E279" s="67">
        <v>1248067</v>
      </c>
      <c r="F279" s="172">
        <f t="shared" si="46"/>
        <v>-28.113779180610194</v>
      </c>
      <c r="G279" s="65">
        <v>67151</v>
      </c>
      <c r="H279" s="66">
        <v>44575</v>
      </c>
      <c r="I279" s="66">
        <v>900081</v>
      </c>
      <c r="J279" s="66">
        <v>549300</v>
      </c>
      <c r="K279" s="172">
        <f t="shared" si="47"/>
        <v>-38.972159172341158</v>
      </c>
      <c r="L279" s="66">
        <v>99444</v>
      </c>
      <c r="M279" s="66">
        <v>119841</v>
      </c>
      <c r="N279" s="66">
        <v>850972</v>
      </c>
      <c r="O279" s="67">
        <v>699117</v>
      </c>
      <c r="P279" s="172">
        <f t="shared" si="48"/>
        <v>-17.844887963411253</v>
      </c>
      <c r="Q279" s="65">
        <f t="shared" si="50"/>
        <v>166595</v>
      </c>
      <c r="R279" s="66">
        <f t="shared" si="51"/>
        <v>164416</v>
      </c>
      <c r="S279" s="66">
        <f t="shared" si="52"/>
        <v>1751053</v>
      </c>
      <c r="T279" s="67">
        <f t="shared" si="53"/>
        <v>1248417</v>
      </c>
      <c r="U279" s="172">
        <f t="shared" si="49"/>
        <v>-28.704785063616008</v>
      </c>
    </row>
    <row r="280" spans="1:21" ht="12.75" customHeight="1" x14ac:dyDescent="0.2">
      <c r="A280" s="61" t="s">
        <v>221</v>
      </c>
      <c r="B280" s="65">
        <v>383296</v>
      </c>
      <c r="C280" s="66">
        <v>364732</v>
      </c>
      <c r="D280" s="66">
        <v>3755243</v>
      </c>
      <c r="E280" s="67">
        <v>2986058</v>
      </c>
      <c r="F280" s="172">
        <f t="shared" si="46"/>
        <v>-20.482962087939448</v>
      </c>
      <c r="G280" s="65">
        <v>328504</v>
      </c>
      <c r="H280" s="66">
        <v>341637</v>
      </c>
      <c r="I280" s="66">
        <v>3579234</v>
      </c>
      <c r="J280" s="66">
        <v>2954006</v>
      </c>
      <c r="K280" s="172">
        <f t="shared" si="47"/>
        <v>-17.46820688448981</v>
      </c>
      <c r="L280" s="66">
        <v>3800</v>
      </c>
      <c r="M280" s="66">
        <v>5617</v>
      </c>
      <c r="N280" s="66">
        <v>51969</v>
      </c>
      <c r="O280" s="67">
        <v>40492</v>
      </c>
      <c r="P280" s="172">
        <f t="shared" si="48"/>
        <v>-22.084319498162365</v>
      </c>
      <c r="Q280" s="65">
        <f t="shared" si="50"/>
        <v>332304</v>
      </c>
      <c r="R280" s="66">
        <f t="shared" si="51"/>
        <v>347254</v>
      </c>
      <c r="S280" s="66">
        <f t="shared" si="52"/>
        <v>3631203</v>
      </c>
      <c r="T280" s="67">
        <f t="shared" si="53"/>
        <v>2994498</v>
      </c>
      <c r="U280" s="172">
        <f t="shared" si="49"/>
        <v>-17.534271700039906</v>
      </c>
    </row>
    <row r="281" spans="1:21" ht="12.75" customHeight="1" x14ac:dyDescent="0.2">
      <c r="A281" s="61" t="s">
        <v>222</v>
      </c>
      <c r="B281" s="65">
        <v>17469</v>
      </c>
      <c r="C281" s="66">
        <v>8675</v>
      </c>
      <c r="D281" s="66">
        <v>331609</v>
      </c>
      <c r="E281" s="67">
        <v>217123</v>
      </c>
      <c r="F281" s="172">
        <f t="shared" si="46"/>
        <v>-34.524394693750772</v>
      </c>
      <c r="G281" s="65">
        <v>14964</v>
      </c>
      <c r="H281" s="66">
        <v>9379</v>
      </c>
      <c r="I281" s="66">
        <v>295773</v>
      </c>
      <c r="J281" s="66">
        <v>190042</v>
      </c>
      <c r="K281" s="172">
        <f t="shared" si="47"/>
        <v>-35.747346782836836</v>
      </c>
      <c r="L281" s="66">
        <v>4160</v>
      </c>
      <c r="M281" s="66">
        <v>2696</v>
      </c>
      <c r="N281" s="66">
        <v>40732</v>
      </c>
      <c r="O281" s="67">
        <v>26354</v>
      </c>
      <c r="P281" s="172">
        <f t="shared" si="48"/>
        <v>-35.299027791417068</v>
      </c>
      <c r="Q281" s="65">
        <f t="shared" si="50"/>
        <v>19124</v>
      </c>
      <c r="R281" s="66">
        <f t="shared" si="51"/>
        <v>12075</v>
      </c>
      <c r="S281" s="66">
        <f t="shared" si="52"/>
        <v>336505</v>
      </c>
      <c r="T281" s="67">
        <f t="shared" si="53"/>
        <v>216396</v>
      </c>
      <c r="U281" s="172">
        <f t="shared" si="49"/>
        <v>-35.693080340559575</v>
      </c>
    </row>
    <row r="282" spans="1:21" ht="12.75" customHeight="1" x14ac:dyDescent="0.2">
      <c r="A282" s="61" t="s">
        <v>223</v>
      </c>
      <c r="B282" s="65">
        <v>0</v>
      </c>
      <c r="C282" s="66">
        <v>0</v>
      </c>
      <c r="D282" s="66">
        <v>0</v>
      </c>
      <c r="E282" s="67">
        <v>0</v>
      </c>
      <c r="F282" s="172" t="s">
        <v>300</v>
      </c>
      <c r="G282" s="65">
        <v>0</v>
      </c>
      <c r="H282" s="66">
        <v>3</v>
      </c>
      <c r="I282" s="66">
        <v>0</v>
      </c>
      <c r="J282" s="66">
        <v>16</v>
      </c>
      <c r="K282" s="172" t="s">
        <v>300</v>
      </c>
      <c r="L282" s="66">
        <v>0</v>
      </c>
      <c r="M282" s="66">
        <v>0</v>
      </c>
      <c r="N282" s="66">
        <v>0</v>
      </c>
      <c r="O282" s="67">
        <v>0</v>
      </c>
      <c r="P282" s="172" t="s">
        <v>300</v>
      </c>
      <c r="Q282" s="65">
        <f t="shared" si="50"/>
        <v>0</v>
      </c>
      <c r="R282" s="66">
        <f t="shared" si="51"/>
        <v>3</v>
      </c>
      <c r="S282" s="66">
        <f t="shared" si="52"/>
        <v>0</v>
      </c>
      <c r="T282" s="67">
        <f t="shared" si="53"/>
        <v>16</v>
      </c>
      <c r="U282" s="172" t="s">
        <v>300</v>
      </c>
    </row>
    <row r="283" spans="1:21" ht="12.75" customHeight="1" x14ac:dyDescent="0.2">
      <c r="A283" s="61" t="s">
        <v>224</v>
      </c>
      <c r="B283" s="65">
        <v>2184</v>
      </c>
      <c r="C283" s="66">
        <v>1302</v>
      </c>
      <c r="D283" s="66">
        <v>18998</v>
      </c>
      <c r="E283" s="67">
        <v>14056</v>
      </c>
      <c r="F283" s="172">
        <f t="shared" si="46"/>
        <v>-26.013264554163595</v>
      </c>
      <c r="G283" s="65">
        <v>0</v>
      </c>
      <c r="H283" s="66">
        <v>0</v>
      </c>
      <c r="I283" s="66">
        <v>4009</v>
      </c>
      <c r="J283" s="66">
        <v>0</v>
      </c>
      <c r="K283" s="172">
        <f t="shared" si="47"/>
        <v>-100</v>
      </c>
      <c r="L283" s="66">
        <v>2724</v>
      </c>
      <c r="M283" s="66">
        <v>4382</v>
      </c>
      <c r="N283" s="66">
        <v>17918</v>
      </c>
      <c r="O283" s="67">
        <v>16236</v>
      </c>
      <c r="P283" s="172">
        <f t="shared" si="48"/>
        <v>-9.3872083937939497</v>
      </c>
      <c r="Q283" s="65">
        <f t="shared" si="50"/>
        <v>2724</v>
      </c>
      <c r="R283" s="66">
        <f t="shared" si="51"/>
        <v>4382</v>
      </c>
      <c r="S283" s="66">
        <f t="shared" si="52"/>
        <v>21927</v>
      </c>
      <c r="T283" s="67">
        <f t="shared" si="53"/>
        <v>16236</v>
      </c>
      <c r="U283" s="172">
        <f t="shared" si="49"/>
        <v>-25.954302914215351</v>
      </c>
    </row>
    <row r="284" spans="1:21" ht="12.75" customHeight="1" x14ac:dyDescent="0.2">
      <c r="A284" s="61" t="s">
        <v>225</v>
      </c>
      <c r="B284" s="65">
        <v>0</v>
      </c>
      <c r="C284" s="66">
        <v>0</v>
      </c>
      <c r="D284" s="66">
        <v>40</v>
      </c>
      <c r="E284" s="67">
        <v>20</v>
      </c>
      <c r="F284" s="172">
        <f t="shared" si="46"/>
        <v>-50</v>
      </c>
      <c r="G284" s="65">
        <v>0</v>
      </c>
      <c r="H284" s="66">
        <v>0</v>
      </c>
      <c r="I284" s="66">
        <v>0</v>
      </c>
      <c r="J284" s="66">
        <v>0</v>
      </c>
      <c r="K284" s="172" t="s">
        <v>300</v>
      </c>
      <c r="L284" s="66">
        <v>0</v>
      </c>
      <c r="M284" s="66">
        <v>0</v>
      </c>
      <c r="N284" s="66">
        <v>68</v>
      </c>
      <c r="O284" s="67">
        <v>20</v>
      </c>
      <c r="P284" s="172">
        <f t="shared" si="48"/>
        <v>-70.588235294117652</v>
      </c>
      <c r="Q284" s="65">
        <f t="shared" si="50"/>
        <v>0</v>
      </c>
      <c r="R284" s="66">
        <f t="shared" si="51"/>
        <v>0</v>
      </c>
      <c r="S284" s="66">
        <f t="shared" si="52"/>
        <v>68</v>
      </c>
      <c r="T284" s="67">
        <f t="shared" si="53"/>
        <v>20</v>
      </c>
      <c r="U284" s="172">
        <f t="shared" si="49"/>
        <v>-70.588235294117652</v>
      </c>
    </row>
    <row r="285" spans="1:21" ht="12.75" customHeight="1" x14ac:dyDescent="0.2">
      <c r="A285" s="61" t="s">
        <v>226</v>
      </c>
      <c r="B285" s="65">
        <v>42037</v>
      </c>
      <c r="C285" s="66">
        <v>50895</v>
      </c>
      <c r="D285" s="66">
        <v>484290</v>
      </c>
      <c r="E285" s="67">
        <v>424101</v>
      </c>
      <c r="F285" s="172">
        <f t="shared" si="46"/>
        <v>-12.428297094715976</v>
      </c>
      <c r="G285" s="65">
        <v>20818</v>
      </c>
      <c r="H285" s="66">
        <v>18063</v>
      </c>
      <c r="I285" s="66">
        <v>301942</v>
      </c>
      <c r="J285" s="66">
        <v>227422</v>
      </c>
      <c r="K285" s="172">
        <f t="shared" si="47"/>
        <v>-24.680236601731458</v>
      </c>
      <c r="L285" s="66">
        <v>28214</v>
      </c>
      <c r="M285" s="66">
        <v>32222</v>
      </c>
      <c r="N285" s="66">
        <v>201019</v>
      </c>
      <c r="O285" s="67">
        <v>209132</v>
      </c>
      <c r="P285" s="172">
        <f t="shared" si="48"/>
        <v>4.0359369014869246</v>
      </c>
      <c r="Q285" s="65">
        <f t="shared" si="50"/>
        <v>49032</v>
      </c>
      <c r="R285" s="66">
        <f t="shared" si="51"/>
        <v>50285</v>
      </c>
      <c r="S285" s="66">
        <f t="shared" si="52"/>
        <v>502961</v>
      </c>
      <c r="T285" s="67">
        <f t="shared" si="53"/>
        <v>436554</v>
      </c>
      <c r="U285" s="172">
        <f t="shared" si="49"/>
        <v>-13.203210586904351</v>
      </c>
    </row>
    <row r="286" spans="1:21" ht="12.75" customHeight="1" x14ac:dyDescent="0.2">
      <c r="A286" s="60" t="s">
        <v>136</v>
      </c>
      <c r="B286" s="68">
        <v>606629</v>
      </c>
      <c r="C286" s="69">
        <v>601206</v>
      </c>
      <c r="D286" s="69">
        <v>6326350</v>
      </c>
      <c r="E286" s="70">
        <v>4889425</v>
      </c>
      <c r="F286" s="173">
        <f t="shared" si="46"/>
        <v>-22.713333912919772</v>
      </c>
      <c r="G286" s="68">
        <v>431437</v>
      </c>
      <c r="H286" s="69">
        <v>413657</v>
      </c>
      <c r="I286" s="69">
        <v>5081039</v>
      </c>
      <c r="J286" s="69">
        <v>3920786</v>
      </c>
      <c r="K286" s="173">
        <f t="shared" si="47"/>
        <v>-22.834955606520634</v>
      </c>
      <c r="L286" s="69">
        <v>138342</v>
      </c>
      <c r="M286" s="69">
        <v>164758</v>
      </c>
      <c r="N286" s="69">
        <v>1162678</v>
      </c>
      <c r="O286" s="70">
        <v>991351</v>
      </c>
      <c r="P286" s="173">
        <f t="shared" si="48"/>
        <v>-14.73555016952243</v>
      </c>
      <c r="Q286" s="68">
        <f t="shared" si="50"/>
        <v>569779</v>
      </c>
      <c r="R286" s="69">
        <f t="shared" si="51"/>
        <v>578415</v>
      </c>
      <c r="S286" s="69">
        <f t="shared" si="52"/>
        <v>6243717</v>
      </c>
      <c r="T286" s="70">
        <f t="shared" si="53"/>
        <v>4912137</v>
      </c>
      <c r="U286" s="173">
        <f t="shared" si="49"/>
        <v>-21.326719324402436</v>
      </c>
    </row>
    <row r="287" spans="1:21" ht="12.75" customHeight="1" x14ac:dyDescent="0.2">
      <c r="A287" s="60" t="s">
        <v>227</v>
      </c>
      <c r="B287" s="62"/>
      <c r="C287" s="63"/>
      <c r="D287" s="63"/>
      <c r="E287" s="64"/>
      <c r="F287" s="170"/>
      <c r="G287" s="62"/>
      <c r="H287" s="63"/>
      <c r="I287" s="63"/>
      <c r="J287" s="63"/>
      <c r="K287" s="170"/>
      <c r="L287" s="63"/>
      <c r="M287" s="63"/>
      <c r="N287" s="63"/>
      <c r="O287" s="64"/>
      <c r="P287" s="170"/>
      <c r="Q287" s="62"/>
      <c r="R287" s="63"/>
      <c r="S287" s="63"/>
      <c r="T287" s="64"/>
      <c r="U287" s="170"/>
    </row>
    <row r="288" spans="1:21" ht="12.75" customHeight="1" x14ac:dyDescent="0.2">
      <c r="A288" s="61" t="s">
        <v>228</v>
      </c>
      <c r="B288" s="65">
        <v>36395</v>
      </c>
      <c r="C288" s="66">
        <v>72455</v>
      </c>
      <c r="D288" s="66">
        <v>353604</v>
      </c>
      <c r="E288" s="67">
        <v>505971</v>
      </c>
      <c r="F288" s="172">
        <f t="shared" si="46"/>
        <v>43.089727491770461</v>
      </c>
      <c r="G288" s="65">
        <v>16389</v>
      </c>
      <c r="H288" s="66">
        <v>45211</v>
      </c>
      <c r="I288" s="66">
        <v>138479</v>
      </c>
      <c r="J288" s="66">
        <v>336609</v>
      </c>
      <c r="K288" s="172">
        <f t="shared" si="47"/>
        <v>143.07584543504791</v>
      </c>
      <c r="L288" s="66">
        <v>21120</v>
      </c>
      <c r="M288" s="66">
        <v>23594</v>
      </c>
      <c r="N288" s="66">
        <v>218644</v>
      </c>
      <c r="O288" s="67">
        <v>167960</v>
      </c>
      <c r="P288" s="172">
        <f t="shared" si="48"/>
        <v>-23.181061451491921</v>
      </c>
      <c r="Q288" s="65">
        <f t="shared" si="50"/>
        <v>37509</v>
      </c>
      <c r="R288" s="66">
        <f t="shared" si="51"/>
        <v>68805</v>
      </c>
      <c r="S288" s="66">
        <f t="shared" si="52"/>
        <v>357123</v>
      </c>
      <c r="T288" s="67">
        <f t="shared" si="53"/>
        <v>504569</v>
      </c>
      <c r="U288" s="172">
        <f t="shared" si="49"/>
        <v>41.287175566961523</v>
      </c>
    </row>
    <row r="289" spans="1:21" ht="12.75" customHeight="1" x14ac:dyDescent="0.2">
      <c r="A289" s="61" t="s">
        <v>229</v>
      </c>
      <c r="B289" s="65">
        <v>62586</v>
      </c>
      <c r="C289" s="66">
        <v>56548</v>
      </c>
      <c r="D289" s="66">
        <v>1032406</v>
      </c>
      <c r="E289" s="67">
        <v>791214</v>
      </c>
      <c r="F289" s="172">
        <f t="shared" si="46"/>
        <v>-23.362126915186469</v>
      </c>
      <c r="G289" s="65">
        <v>59739</v>
      </c>
      <c r="H289" s="66">
        <v>50323</v>
      </c>
      <c r="I289" s="66">
        <v>976654</v>
      </c>
      <c r="J289" s="66">
        <v>768843</v>
      </c>
      <c r="K289" s="172">
        <f t="shared" si="47"/>
        <v>-21.277852750308707</v>
      </c>
      <c r="L289" s="66">
        <v>4536</v>
      </c>
      <c r="M289" s="66">
        <v>4241</v>
      </c>
      <c r="N289" s="66">
        <v>38733</v>
      </c>
      <c r="O289" s="67">
        <v>28195</v>
      </c>
      <c r="P289" s="172">
        <f t="shared" si="48"/>
        <v>-27.206774584979215</v>
      </c>
      <c r="Q289" s="65">
        <f t="shared" si="50"/>
        <v>64275</v>
      </c>
      <c r="R289" s="66">
        <f t="shared" si="51"/>
        <v>54564</v>
      </c>
      <c r="S289" s="66">
        <f t="shared" si="52"/>
        <v>1015387</v>
      </c>
      <c r="T289" s="67">
        <f t="shared" si="53"/>
        <v>797038</v>
      </c>
      <c r="U289" s="172">
        <f t="shared" si="49"/>
        <v>-21.50401767995848</v>
      </c>
    </row>
    <row r="290" spans="1:21" ht="12.75" customHeight="1" x14ac:dyDescent="0.2">
      <c r="A290" s="61" t="s">
        <v>230</v>
      </c>
      <c r="B290" s="65">
        <v>47356</v>
      </c>
      <c r="C290" s="66">
        <v>54868</v>
      </c>
      <c r="D290" s="66">
        <v>770446</v>
      </c>
      <c r="E290" s="67">
        <v>629404</v>
      </c>
      <c r="F290" s="172">
        <f t="shared" si="46"/>
        <v>-18.30653932916778</v>
      </c>
      <c r="G290" s="65">
        <v>51066</v>
      </c>
      <c r="H290" s="66">
        <v>56003</v>
      </c>
      <c r="I290" s="66">
        <v>744094</v>
      </c>
      <c r="J290" s="66">
        <v>638066</v>
      </c>
      <c r="K290" s="172">
        <f t="shared" si="47"/>
        <v>-14.249274957196267</v>
      </c>
      <c r="L290" s="66">
        <v>1737</v>
      </c>
      <c r="M290" s="66">
        <v>2563</v>
      </c>
      <c r="N290" s="66">
        <v>31160</v>
      </c>
      <c r="O290" s="67">
        <v>15334</v>
      </c>
      <c r="P290" s="172">
        <f t="shared" si="48"/>
        <v>-50.789473684210527</v>
      </c>
      <c r="Q290" s="65">
        <f t="shared" si="50"/>
        <v>52803</v>
      </c>
      <c r="R290" s="66">
        <f t="shared" si="51"/>
        <v>58566</v>
      </c>
      <c r="S290" s="66">
        <f t="shared" si="52"/>
        <v>775254</v>
      </c>
      <c r="T290" s="67">
        <f t="shared" si="53"/>
        <v>653400</v>
      </c>
      <c r="U290" s="172">
        <f t="shared" si="49"/>
        <v>-15.717945344364557</v>
      </c>
    </row>
    <row r="291" spans="1:21" ht="12.75" customHeight="1" x14ac:dyDescent="0.2">
      <c r="A291" s="61" t="s">
        <v>231</v>
      </c>
      <c r="B291" s="65">
        <v>5778</v>
      </c>
      <c r="C291" s="66">
        <v>2980</v>
      </c>
      <c r="D291" s="66">
        <v>82822</v>
      </c>
      <c r="E291" s="67">
        <v>9157</v>
      </c>
      <c r="F291" s="172">
        <f t="shared" si="46"/>
        <v>-88.943758904638855</v>
      </c>
      <c r="G291" s="65">
        <v>1868</v>
      </c>
      <c r="H291" s="66">
        <v>0</v>
      </c>
      <c r="I291" s="66">
        <v>20024</v>
      </c>
      <c r="J291" s="66">
        <v>0</v>
      </c>
      <c r="K291" s="172">
        <f t="shared" si="47"/>
        <v>-100</v>
      </c>
      <c r="L291" s="66">
        <v>6020</v>
      </c>
      <c r="M291" s="66">
        <v>280</v>
      </c>
      <c r="N291" s="66">
        <v>49112</v>
      </c>
      <c r="O291" s="67">
        <v>6788</v>
      </c>
      <c r="P291" s="172">
        <f t="shared" si="48"/>
        <v>-86.178530705326608</v>
      </c>
      <c r="Q291" s="65">
        <f t="shared" si="50"/>
        <v>7888</v>
      </c>
      <c r="R291" s="66">
        <f t="shared" si="51"/>
        <v>280</v>
      </c>
      <c r="S291" s="66">
        <f t="shared" si="52"/>
        <v>69136</v>
      </c>
      <c r="T291" s="67">
        <f t="shared" si="53"/>
        <v>6788</v>
      </c>
      <c r="U291" s="172">
        <f t="shared" si="49"/>
        <v>-90.181670909511695</v>
      </c>
    </row>
    <row r="292" spans="1:21" ht="12.75" customHeight="1" x14ac:dyDescent="0.2">
      <c r="A292" s="61" t="s">
        <v>232</v>
      </c>
      <c r="B292" s="65">
        <v>718</v>
      </c>
      <c r="C292" s="66">
        <v>38</v>
      </c>
      <c r="D292" s="66">
        <v>8403</v>
      </c>
      <c r="E292" s="67">
        <v>2760</v>
      </c>
      <c r="F292" s="172">
        <f t="shared" si="46"/>
        <v>-67.154587647268841</v>
      </c>
      <c r="G292" s="65">
        <v>0</v>
      </c>
      <c r="H292" s="66">
        <v>0</v>
      </c>
      <c r="I292" s="66">
        <v>0</v>
      </c>
      <c r="J292" s="66">
        <v>0</v>
      </c>
      <c r="K292" s="172" t="s">
        <v>300</v>
      </c>
      <c r="L292" s="66">
        <v>1082</v>
      </c>
      <c r="M292" s="66">
        <v>480</v>
      </c>
      <c r="N292" s="66">
        <v>9781</v>
      </c>
      <c r="O292" s="67">
        <v>2544</v>
      </c>
      <c r="P292" s="172">
        <f t="shared" si="48"/>
        <v>-73.990389530722837</v>
      </c>
      <c r="Q292" s="65">
        <f t="shared" si="50"/>
        <v>1082</v>
      </c>
      <c r="R292" s="66">
        <f t="shared" si="51"/>
        <v>480</v>
      </c>
      <c r="S292" s="66">
        <f t="shared" si="52"/>
        <v>9781</v>
      </c>
      <c r="T292" s="67">
        <f t="shared" si="53"/>
        <v>2544</v>
      </c>
      <c r="U292" s="172">
        <f t="shared" si="49"/>
        <v>-73.990389530722837</v>
      </c>
    </row>
    <row r="293" spans="1:21" ht="12.75" customHeight="1" x14ac:dyDescent="0.2">
      <c r="A293" s="61" t="s">
        <v>233</v>
      </c>
      <c r="B293" s="65">
        <v>19111</v>
      </c>
      <c r="C293" s="66">
        <v>28577</v>
      </c>
      <c r="D293" s="66">
        <v>202303</v>
      </c>
      <c r="E293" s="67">
        <v>168752</v>
      </c>
      <c r="F293" s="172">
        <f t="shared" si="46"/>
        <v>-16.584529146873749</v>
      </c>
      <c r="G293" s="65">
        <v>655</v>
      </c>
      <c r="H293" s="66">
        <v>0</v>
      </c>
      <c r="I293" s="66">
        <v>32365</v>
      </c>
      <c r="J293" s="66">
        <v>0</v>
      </c>
      <c r="K293" s="172">
        <f t="shared" si="47"/>
        <v>-100</v>
      </c>
      <c r="L293" s="66">
        <v>17032</v>
      </c>
      <c r="M293" s="66">
        <v>27737</v>
      </c>
      <c r="N293" s="66">
        <v>170854</v>
      </c>
      <c r="O293" s="67">
        <v>167031</v>
      </c>
      <c r="P293" s="172">
        <f t="shared" si="48"/>
        <v>-2.2375829655729453</v>
      </c>
      <c r="Q293" s="65">
        <f t="shared" si="50"/>
        <v>17687</v>
      </c>
      <c r="R293" s="66">
        <f t="shared" si="51"/>
        <v>27737</v>
      </c>
      <c r="S293" s="66">
        <f t="shared" si="52"/>
        <v>203219</v>
      </c>
      <c r="T293" s="67">
        <f t="shared" si="53"/>
        <v>167031</v>
      </c>
      <c r="U293" s="172">
        <f t="shared" si="49"/>
        <v>-17.80739005703207</v>
      </c>
    </row>
    <row r="294" spans="1:21" ht="12.75" customHeight="1" x14ac:dyDescent="0.2">
      <c r="A294" s="60" t="s">
        <v>136</v>
      </c>
      <c r="B294" s="68">
        <v>171944</v>
      </c>
      <c r="C294" s="69">
        <v>215466</v>
      </c>
      <c r="D294" s="69">
        <v>2449984</v>
      </c>
      <c r="E294" s="70">
        <v>2107258</v>
      </c>
      <c r="F294" s="173">
        <f t="shared" si="46"/>
        <v>-13.988907682662418</v>
      </c>
      <c r="G294" s="68">
        <v>129717</v>
      </c>
      <c r="H294" s="69">
        <v>151537</v>
      </c>
      <c r="I294" s="69">
        <v>1911616</v>
      </c>
      <c r="J294" s="69">
        <v>1743518</v>
      </c>
      <c r="K294" s="173">
        <f t="shared" si="47"/>
        <v>-8.7935024607452554</v>
      </c>
      <c r="L294" s="69">
        <v>51527</v>
      </c>
      <c r="M294" s="69">
        <v>58895</v>
      </c>
      <c r="N294" s="69">
        <v>518284</v>
      </c>
      <c r="O294" s="70">
        <v>387852</v>
      </c>
      <c r="P294" s="173">
        <f t="shared" si="48"/>
        <v>-25.166125136025808</v>
      </c>
      <c r="Q294" s="68">
        <f t="shared" si="50"/>
        <v>181244</v>
      </c>
      <c r="R294" s="69">
        <f t="shared" si="51"/>
        <v>210432</v>
      </c>
      <c r="S294" s="69">
        <f t="shared" si="52"/>
        <v>2429900</v>
      </c>
      <c r="T294" s="70">
        <f t="shared" si="53"/>
        <v>2131370</v>
      </c>
      <c r="U294" s="173">
        <f t="shared" si="49"/>
        <v>-12.285690769167456</v>
      </c>
    </row>
    <row r="295" spans="1:21" ht="12.75" customHeight="1" x14ac:dyDescent="0.2">
      <c r="A295" s="60" t="s">
        <v>234</v>
      </c>
      <c r="B295" s="62"/>
      <c r="C295" s="63"/>
      <c r="D295" s="63"/>
      <c r="E295" s="64"/>
      <c r="F295" s="170"/>
      <c r="G295" s="62"/>
      <c r="H295" s="63"/>
      <c r="I295" s="63"/>
      <c r="J295" s="63"/>
      <c r="K295" s="170"/>
      <c r="L295" s="63"/>
      <c r="M295" s="63"/>
      <c r="N295" s="63"/>
      <c r="O295" s="64"/>
      <c r="P295" s="170"/>
      <c r="Q295" s="62"/>
      <c r="R295" s="63"/>
      <c r="S295" s="63"/>
      <c r="T295" s="64"/>
      <c r="U295" s="170"/>
    </row>
    <row r="296" spans="1:21" ht="12.75" customHeight="1" x14ac:dyDescent="0.2">
      <c r="A296" s="61" t="s">
        <v>235</v>
      </c>
      <c r="B296" s="65">
        <v>46646</v>
      </c>
      <c r="C296" s="66">
        <v>61650</v>
      </c>
      <c r="D296" s="66">
        <v>588175</v>
      </c>
      <c r="E296" s="67">
        <v>456680</v>
      </c>
      <c r="F296" s="172">
        <f t="shared" si="46"/>
        <v>-22.356441535257364</v>
      </c>
      <c r="G296" s="65">
        <v>26778</v>
      </c>
      <c r="H296" s="66">
        <v>19958</v>
      </c>
      <c r="I296" s="66">
        <v>398648</v>
      </c>
      <c r="J296" s="66">
        <v>252207</v>
      </c>
      <c r="K296" s="172">
        <f t="shared" si="47"/>
        <v>-36.734412313620034</v>
      </c>
      <c r="L296" s="66">
        <v>21144</v>
      </c>
      <c r="M296" s="66">
        <v>36879</v>
      </c>
      <c r="N296" s="66">
        <v>203555</v>
      </c>
      <c r="O296" s="67">
        <v>204924</v>
      </c>
      <c r="P296" s="172">
        <f t="shared" si="48"/>
        <v>0.6725455036722261</v>
      </c>
      <c r="Q296" s="65">
        <f t="shared" si="50"/>
        <v>47922</v>
      </c>
      <c r="R296" s="66">
        <f t="shared" si="51"/>
        <v>56837</v>
      </c>
      <c r="S296" s="66">
        <f t="shared" si="52"/>
        <v>602203</v>
      </c>
      <c r="T296" s="67">
        <f t="shared" si="53"/>
        <v>457131</v>
      </c>
      <c r="U296" s="172">
        <f t="shared" si="49"/>
        <v>-24.090215425695323</v>
      </c>
    </row>
    <row r="297" spans="1:21" ht="12.75" customHeight="1" x14ac:dyDescent="0.2">
      <c r="A297" s="61" t="s">
        <v>236</v>
      </c>
      <c r="B297" s="65">
        <v>2096</v>
      </c>
      <c r="C297" s="66">
        <v>6645</v>
      </c>
      <c r="D297" s="66">
        <v>18729</v>
      </c>
      <c r="E297" s="67">
        <v>43689</v>
      </c>
      <c r="F297" s="172">
        <f t="shared" si="46"/>
        <v>133.26926157296174</v>
      </c>
      <c r="G297" s="65">
        <v>0</v>
      </c>
      <c r="H297" s="66">
        <v>0</v>
      </c>
      <c r="I297" s="66">
        <v>9946</v>
      </c>
      <c r="J297" s="66">
        <v>18896</v>
      </c>
      <c r="K297" s="172">
        <f t="shared" si="47"/>
        <v>89.985923989543537</v>
      </c>
      <c r="L297" s="66">
        <v>2420</v>
      </c>
      <c r="M297" s="66">
        <v>7303</v>
      </c>
      <c r="N297" s="66">
        <v>19795</v>
      </c>
      <c r="O297" s="67">
        <v>27948</v>
      </c>
      <c r="P297" s="172">
        <f t="shared" si="48"/>
        <v>41.187168476888104</v>
      </c>
      <c r="Q297" s="65">
        <f t="shared" si="50"/>
        <v>2420</v>
      </c>
      <c r="R297" s="66">
        <f t="shared" si="51"/>
        <v>7303</v>
      </c>
      <c r="S297" s="66">
        <f t="shared" si="52"/>
        <v>29741</v>
      </c>
      <c r="T297" s="67">
        <f t="shared" si="53"/>
        <v>46844</v>
      </c>
      <c r="U297" s="172">
        <f t="shared" si="49"/>
        <v>57.50647254631653</v>
      </c>
    </row>
    <row r="298" spans="1:21" ht="12.75" customHeight="1" x14ac:dyDescent="0.2">
      <c r="A298" s="61" t="s">
        <v>237</v>
      </c>
      <c r="B298" s="65">
        <v>5896</v>
      </c>
      <c r="C298" s="66">
        <v>80</v>
      </c>
      <c r="D298" s="66">
        <v>195085</v>
      </c>
      <c r="E298" s="67">
        <v>600</v>
      </c>
      <c r="F298" s="172">
        <f t="shared" si="46"/>
        <v>-99.692441756157564</v>
      </c>
      <c r="G298" s="65">
        <v>4340</v>
      </c>
      <c r="H298" s="66">
        <v>0</v>
      </c>
      <c r="I298" s="66">
        <v>193867</v>
      </c>
      <c r="J298" s="66">
        <v>0</v>
      </c>
      <c r="K298" s="172">
        <f t="shared" si="47"/>
        <v>-100</v>
      </c>
      <c r="L298" s="66">
        <v>640</v>
      </c>
      <c r="M298" s="66">
        <v>80</v>
      </c>
      <c r="N298" s="66">
        <v>2720</v>
      </c>
      <c r="O298" s="67">
        <v>600</v>
      </c>
      <c r="P298" s="172">
        <f t="shared" si="48"/>
        <v>-77.941176470588232</v>
      </c>
      <c r="Q298" s="65">
        <f t="shared" si="50"/>
        <v>4980</v>
      </c>
      <c r="R298" s="66">
        <f t="shared" si="51"/>
        <v>80</v>
      </c>
      <c r="S298" s="66">
        <f t="shared" si="52"/>
        <v>196587</v>
      </c>
      <c r="T298" s="67">
        <f t="shared" si="53"/>
        <v>600</v>
      </c>
      <c r="U298" s="172">
        <f t="shared" si="49"/>
        <v>-99.69479161897786</v>
      </c>
    </row>
    <row r="299" spans="1:21" ht="12.75" customHeight="1" x14ac:dyDescent="0.2">
      <c r="A299" s="61" t="s">
        <v>238</v>
      </c>
      <c r="B299" s="65">
        <v>0</v>
      </c>
      <c r="C299" s="66">
        <v>0</v>
      </c>
      <c r="D299" s="66">
        <v>0</v>
      </c>
      <c r="E299" s="67">
        <v>0</v>
      </c>
      <c r="F299" s="172" t="s">
        <v>300</v>
      </c>
      <c r="G299" s="65">
        <v>0</v>
      </c>
      <c r="H299" s="66">
        <v>1</v>
      </c>
      <c r="I299" s="66">
        <v>0</v>
      </c>
      <c r="J299" s="66">
        <v>2</v>
      </c>
      <c r="K299" s="172" t="s">
        <v>300</v>
      </c>
      <c r="L299" s="66">
        <v>0</v>
      </c>
      <c r="M299" s="66">
        <v>0</v>
      </c>
      <c r="N299" s="66">
        <v>0</v>
      </c>
      <c r="O299" s="67">
        <v>0</v>
      </c>
      <c r="P299" s="172" t="s">
        <v>300</v>
      </c>
      <c r="Q299" s="65">
        <f t="shared" si="50"/>
        <v>0</v>
      </c>
      <c r="R299" s="66">
        <f t="shared" si="51"/>
        <v>1</v>
      </c>
      <c r="S299" s="66">
        <f t="shared" si="52"/>
        <v>0</v>
      </c>
      <c r="T299" s="67">
        <f t="shared" si="53"/>
        <v>2</v>
      </c>
      <c r="U299" s="172" t="s">
        <v>300</v>
      </c>
    </row>
    <row r="300" spans="1:21" ht="12.75" customHeight="1" x14ac:dyDescent="0.2">
      <c r="A300" s="61" t="s">
        <v>239</v>
      </c>
      <c r="B300" s="65">
        <v>20265</v>
      </c>
      <c r="C300" s="66">
        <v>27070</v>
      </c>
      <c r="D300" s="66">
        <v>232995</v>
      </c>
      <c r="E300" s="67">
        <v>171309</v>
      </c>
      <c r="F300" s="172">
        <f t="shared" si="46"/>
        <v>-26.475246249919525</v>
      </c>
      <c r="G300" s="65">
        <v>9714</v>
      </c>
      <c r="H300" s="66">
        <v>14161</v>
      </c>
      <c r="I300" s="66">
        <v>140168</v>
      </c>
      <c r="J300" s="66">
        <v>115647</v>
      </c>
      <c r="K300" s="172">
        <f t="shared" si="47"/>
        <v>-17.494007191370358</v>
      </c>
      <c r="L300" s="66">
        <v>12630</v>
      </c>
      <c r="M300" s="66">
        <v>9811</v>
      </c>
      <c r="N300" s="66">
        <v>100184</v>
      </c>
      <c r="O300" s="67">
        <v>57083</v>
      </c>
      <c r="P300" s="172">
        <f t="shared" si="48"/>
        <v>-43.021839814740872</v>
      </c>
      <c r="Q300" s="65">
        <f t="shared" si="50"/>
        <v>22344</v>
      </c>
      <c r="R300" s="66">
        <f t="shared" si="51"/>
        <v>23972</v>
      </c>
      <c r="S300" s="66">
        <f t="shared" si="52"/>
        <v>240352</v>
      </c>
      <c r="T300" s="67">
        <f t="shared" si="53"/>
        <v>172730</v>
      </c>
      <c r="U300" s="172">
        <f t="shared" si="49"/>
        <v>-28.134569298362401</v>
      </c>
    </row>
    <row r="301" spans="1:21" ht="12.75" customHeight="1" x14ac:dyDescent="0.2">
      <c r="A301" s="61" t="s">
        <v>240</v>
      </c>
      <c r="B301" s="65">
        <v>0</v>
      </c>
      <c r="C301" s="66">
        <v>0</v>
      </c>
      <c r="D301" s="66">
        <v>0</v>
      </c>
      <c r="E301" s="67">
        <v>0</v>
      </c>
      <c r="F301" s="172" t="s">
        <v>300</v>
      </c>
      <c r="G301" s="65">
        <v>0</v>
      </c>
      <c r="H301" s="66">
        <v>0</v>
      </c>
      <c r="I301" s="66">
        <v>0</v>
      </c>
      <c r="J301" s="66">
        <v>0</v>
      </c>
      <c r="K301" s="172" t="s">
        <v>300</v>
      </c>
      <c r="L301" s="66">
        <v>0</v>
      </c>
      <c r="M301" s="66">
        <v>0</v>
      </c>
      <c r="N301" s="66">
        <v>1</v>
      </c>
      <c r="O301" s="67">
        <v>0</v>
      </c>
      <c r="P301" s="172">
        <f t="shared" si="48"/>
        <v>-100</v>
      </c>
      <c r="Q301" s="65">
        <f t="shared" si="50"/>
        <v>0</v>
      </c>
      <c r="R301" s="66">
        <f t="shared" si="51"/>
        <v>0</v>
      </c>
      <c r="S301" s="66">
        <f t="shared" si="52"/>
        <v>1</v>
      </c>
      <c r="T301" s="67">
        <f t="shared" si="53"/>
        <v>0</v>
      </c>
      <c r="U301" s="172">
        <f t="shared" si="49"/>
        <v>-100</v>
      </c>
    </row>
    <row r="302" spans="1:21" ht="12.75" customHeight="1" x14ac:dyDescent="0.2">
      <c r="A302" s="60" t="s">
        <v>136</v>
      </c>
      <c r="B302" s="68">
        <v>74903</v>
      </c>
      <c r="C302" s="69">
        <v>95445</v>
      </c>
      <c r="D302" s="69">
        <v>1034984</v>
      </c>
      <c r="E302" s="70">
        <v>672278</v>
      </c>
      <c r="F302" s="173">
        <f t="shared" si="46"/>
        <v>-35.044599723280747</v>
      </c>
      <c r="G302" s="68">
        <v>40832</v>
      </c>
      <c r="H302" s="69">
        <v>34120</v>
      </c>
      <c r="I302" s="69">
        <v>742629</v>
      </c>
      <c r="J302" s="69">
        <v>386752</v>
      </c>
      <c r="K302" s="173">
        <f t="shared" si="47"/>
        <v>-47.921236579772675</v>
      </c>
      <c r="L302" s="69">
        <v>36834</v>
      </c>
      <c r="M302" s="69">
        <v>54073</v>
      </c>
      <c r="N302" s="69">
        <v>326255</v>
      </c>
      <c r="O302" s="70">
        <v>290555</v>
      </c>
      <c r="P302" s="173">
        <f t="shared" si="48"/>
        <v>-10.942361036612466</v>
      </c>
      <c r="Q302" s="68">
        <f t="shared" si="50"/>
        <v>77666</v>
      </c>
      <c r="R302" s="69">
        <f t="shared" si="51"/>
        <v>88193</v>
      </c>
      <c r="S302" s="69">
        <f t="shared" si="52"/>
        <v>1068884</v>
      </c>
      <c r="T302" s="70">
        <f t="shared" si="53"/>
        <v>677307</v>
      </c>
      <c r="U302" s="173">
        <f t="shared" si="49"/>
        <v>-36.634190426650598</v>
      </c>
    </row>
    <row r="303" spans="1:21" ht="12.75" customHeight="1" x14ac:dyDescent="0.2">
      <c r="A303" s="60" t="s">
        <v>241</v>
      </c>
      <c r="B303" s="62"/>
      <c r="C303" s="63"/>
      <c r="D303" s="63"/>
      <c r="E303" s="64"/>
      <c r="F303" s="170"/>
      <c r="G303" s="62"/>
      <c r="H303" s="63"/>
      <c r="I303" s="63"/>
      <c r="J303" s="63"/>
      <c r="K303" s="170"/>
      <c r="L303" s="63"/>
      <c r="M303" s="63"/>
      <c r="N303" s="63"/>
      <c r="O303" s="64"/>
      <c r="P303" s="170"/>
      <c r="Q303" s="62"/>
      <c r="R303" s="63"/>
      <c r="S303" s="63"/>
      <c r="T303" s="64"/>
      <c r="U303" s="170"/>
    </row>
    <row r="304" spans="1:21" ht="12.75" customHeight="1" x14ac:dyDescent="0.2">
      <c r="A304" s="61" t="s">
        <v>242</v>
      </c>
      <c r="B304" s="65">
        <v>22057</v>
      </c>
      <c r="C304" s="66">
        <v>32394</v>
      </c>
      <c r="D304" s="66">
        <v>253894</v>
      </c>
      <c r="E304" s="67">
        <v>209758</v>
      </c>
      <c r="F304" s="172">
        <f t="shared" si="46"/>
        <v>-17.383632539563752</v>
      </c>
      <c r="G304" s="65">
        <v>8917</v>
      </c>
      <c r="H304" s="66">
        <v>11514</v>
      </c>
      <c r="I304" s="66">
        <v>148250</v>
      </c>
      <c r="J304" s="66">
        <v>106586</v>
      </c>
      <c r="K304" s="172">
        <f t="shared" si="47"/>
        <v>-28.103878583473861</v>
      </c>
      <c r="L304" s="66">
        <v>14906</v>
      </c>
      <c r="M304" s="66">
        <v>18787</v>
      </c>
      <c r="N304" s="66">
        <v>104642</v>
      </c>
      <c r="O304" s="67">
        <v>103462</v>
      </c>
      <c r="P304" s="172">
        <f t="shared" si="48"/>
        <v>-1.1276542879532119</v>
      </c>
      <c r="Q304" s="65">
        <f t="shared" si="50"/>
        <v>23823</v>
      </c>
      <c r="R304" s="66">
        <f t="shared" si="51"/>
        <v>30301</v>
      </c>
      <c r="S304" s="66">
        <f t="shared" si="52"/>
        <v>252892</v>
      </c>
      <c r="T304" s="67">
        <f t="shared" si="53"/>
        <v>210048</v>
      </c>
      <c r="U304" s="172">
        <f t="shared" si="49"/>
        <v>-16.941619347389398</v>
      </c>
    </row>
    <row r="305" spans="1:21" ht="12.75" customHeight="1" x14ac:dyDescent="0.2">
      <c r="A305" s="61" t="s">
        <v>243</v>
      </c>
      <c r="B305" s="65">
        <v>4495</v>
      </c>
      <c r="C305" s="66">
        <v>4280</v>
      </c>
      <c r="D305" s="66">
        <v>45078</v>
      </c>
      <c r="E305" s="67">
        <v>61563</v>
      </c>
      <c r="F305" s="172">
        <f t="shared" si="46"/>
        <v>36.569945427924935</v>
      </c>
      <c r="G305" s="65">
        <v>2964</v>
      </c>
      <c r="H305" s="66">
        <v>4283</v>
      </c>
      <c r="I305" s="66">
        <v>29098</v>
      </c>
      <c r="J305" s="66">
        <v>44254</v>
      </c>
      <c r="K305" s="172">
        <f t="shared" si="47"/>
        <v>52.086054024331574</v>
      </c>
      <c r="L305" s="66">
        <v>1662</v>
      </c>
      <c r="M305" s="66">
        <v>1695</v>
      </c>
      <c r="N305" s="66">
        <v>5337</v>
      </c>
      <c r="O305" s="67">
        <v>8402</v>
      </c>
      <c r="P305" s="172">
        <f t="shared" si="48"/>
        <v>57.42926737867716</v>
      </c>
      <c r="Q305" s="65">
        <f t="shared" si="50"/>
        <v>4626</v>
      </c>
      <c r="R305" s="66">
        <f t="shared" si="51"/>
        <v>5978</v>
      </c>
      <c r="S305" s="66">
        <f t="shared" si="52"/>
        <v>34435</v>
      </c>
      <c r="T305" s="67">
        <f t="shared" si="53"/>
        <v>52656</v>
      </c>
      <c r="U305" s="172">
        <f t="shared" si="49"/>
        <v>52.914186147814725</v>
      </c>
    </row>
    <row r="306" spans="1:21" ht="12.75" customHeight="1" x14ac:dyDescent="0.2">
      <c r="A306" s="61" t="s">
        <v>244</v>
      </c>
      <c r="B306" s="65">
        <v>5778</v>
      </c>
      <c r="C306" s="66">
        <v>17652</v>
      </c>
      <c r="D306" s="66">
        <v>79214</v>
      </c>
      <c r="E306" s="67">
        <v>233384</v>
      </c>
      <c r="F306" s="172">
        <f t="shared" si="46"/>
        <v>194.62468755523014</v>
      </c>
      <c r="G306" s="65">
        <v>3254</v>
      </c>
      <c r="H306" s="66">
        <v>15651</v>
      </c>
      <c r="I306" s="66">
        <v>51766</v>
      </c>
      <c r="J306" s="66">
        <v>202908</v>
      </c>
      <c r="K306" s="172">
        <f t="shared" si="47"/>
        <v>291.97156434725497</v>
      </c>
      <c r="L306" s="66">
        <v>5251</v>
      </c>
      <c r="M306" s="66">
        <v>3672</v>
      </c>
      <c r="N306" s="66">
        <v>30327</v>
      </c>
      <c r="O306" s="67">
        <v>32580</v>
      </c>
      <c r="P306" s="172">
        <f t="shared" si="48"/>
        <v>7.429023642298942</v>
      </c>
      <c r="Q306" s="65">
        <f t="shared" si="50"/>
        <v>8505</v>
      </c>
      <c r="R306" s="66">
        <f t="shared" si="51"/>
        <v>19323</v>
      </c>
      <c r="S306" s="66">
        <f t="shared" si="52"/>
        <v>82093</v>
      </c>
      <c r="T306" s="67">
        <f t="shared" si="53"/>
        <v>235488</v>
      </c>
      <c r="U306" s="172">
        <f t="shared" si="49"/>
        <v>186.8551520836125</v>
      </c>
    </row>
    <row r="307" spans="1:21" ht="12.75" customHeight="1" x14ac:dyDescent="0.2">
      <c r="A307" s="61" t="s">
        <v>245</v>
      </c>
      <c r="B307" s="65">
        <v>4980</v>
      </c>
      <c r="C307" s="66">
        <v>12086</v>
      </c>
      <c r="D307" s="66">
        <v>64239</v>
      </c>
      <c r="E307" s="67">
        <v>70762</v>
      </c>
      <c r="F307" s="172">
        <f t="shared" si="46"/>
        <v>10.154267656719439</v>
      </c>
      <c r="G307" s="65">
        <v>4784</v>
      </c>
      <c r="H307" s="66">
        <v>9847</v>
      </c>
      <c r="I307" s="66">
        <v>63563</v>
      </c>
      <c r="J307" s="66">
        <v>67233</v>
      </c>
      <c r="K307" s="172">
        <f t="shared" si="47"/>
        <v>5.7737992228183064</v>
      </c>
      <c r="L307" s="66">
        <v>1195</v>
      </c>
      <c r="M307" s="66">
        <v>966</v>
      </c>
      <c r="N307" s="66">
        <v>11731</v>
      </c>
      <c r="O307" s="67">
        <v>4089</v>
      </c>
      <c r="P307" s="172">
        <f t="shared" si="48"/>
        <v>-65.143636518625854</v>
      </c>
      <c r="Q307" s="65">
        <f t="shared" si="50"/>
        <v>5979</v>
      </c>
      <c r="R307" s="66">
        <f t="shared" si="51"/>
        <v>10813</v>
      </c>
      <c r="S307" s="66">
        <f t="shared" si="52"/>
        <v>75294</v>
      </c>
      <c r="T307" s="67">
        <f t="shared" si="53"/>
        <v>71322</v>
      </c>
      <c r="U307" s="172">
        <f t="shared" si="49"/>
        <v>-5.2753207426886606</v>
      </c>
    </row>
    <row r="308" spans="1:21" ht="12.75" customHeight="1" x14ac:dyDescent="0.2">
      <c r="A308" s="61" t="s">
        <v>246</v>
      </c>
      <c r="B308" s="65">
        <v>6986</v>
      </c>
      <c r="C308" s="66">
        <v>4831</v>
      </c>
      <c r="D308" s="66">
        <v>82498</v>
      </c>
      <c r="E308" s="67">
        <v>41846</v>
      </c>
      <c r="F308" s="172">
        <f t="shared" si="46"/>
        <v>-49.276346093238629</v>
      </c>
      <c r="G308" s="65">
        <v>1403</v>
      </c>
      <c r="H308" s="66">
        <v>1712</v>
      </c>
      <c r="I308" s="66">
        <v>29823</v>
      </c>
      <c r="J308" s="66">
        <v>16978</v>
      </c>
      <c r="K308" s="172">
        <f t="shared" si="47"/>
        <v>-43.070784294001271</v>
      </c>
      <c r="L308" s="66">
        <v>5082</v>
      </c>
      <c r="M308" s="66">
        <v>3422</v>
      </c>
      <c r="N308" s="66">
        <v>51519</v>
      </c>
      <c r="O308" s="67">
        <v>23431</v>
      </c>
      <c r="P308" s="172">
        <f t="shared" si="48"/>
        <v>-54.519691764203493</v>
      </c>
      <c r="Q308" s="65">
        <f t="shared" si="50"/>
        <v>6485</v>
      </c>
      <c r="R308" s="66">
        <f t="shared" si="51"/>
        <v>5134</v>
      </c>
      <c r="S308" s="66">
        <f t="shared" si="52"/>
        <v>81342</v>
      </c>
      <c r="T308" s="67">
        <f t="shared" si="53"/>
        <v>40409</v>
      </c>
      <c r="U308" s="172">
        <f t="shared" si="49"/>
        <v>-50.322096825748076</v>
      </c>
    </row>
    <row r="309" spans="1:21" ht="12.75" customHeight="1" x14ac:dyDescent="0.2">
      <c r="A309" s="61" t="s">
        <v>247</v>
      </c>
      <c r="B309" s="65">
        <v>23833</v>
      </c>
      <c r="C309" s="66">
        <v>45187</v>
      </c>
      <c r="D309" s="66">
        <v>361851</v>
      </c>
      <c r="E309" s="67">
        <v>301620</v>
      </c>
      <c r="F309" s="172">
        <f t="shared" si="46"/>
        <v>-16.645249011333394</v>
      </c>
      <c r="G309" s="65">
        <v>20302</v>
      </c>
      <c r="H309" s="66">
        <v>26535</v>
      </c>
      <c r="I309" s="66">
        <v>288283</v>
      </c>
      <c r="J309" s="66">
        <v>232291</v>
      </c>
      <c r="K309" s="172">
        <f t="shared" si="47"/>
        <v>-19.422581282975411</v>
      </c>
      <c r="L309" s="66">
        <v>5369</v>
      </c>
      <c r="M309" s="66">
        <v>13051</v>
      </c>
      <c r="N309" s="66">
        <v>75491</v>
      </c>
      <c r="O309" s="67">
        <v>64617</v>
      </c>
      <c r="P309" s="172">
        <f t="shared" si="48"/>
        <v>-14.404366083374176</v>
      </c>
      <c r="Q309" s="65">
        <f t="shared" si="50"/>
        <v>25671</v>
      </c>
      <c r="R309" s="66">
        <f t="shared" si="51"/>
        <v>39586</v>
      </c>
      <c r="S309" s="66">
        <f t="shared" si="52"/>
        <v>363774</v>
      </c>
      <c r="T309" s="67">
        <f t="shared" si="53"/>
        <v>296908</v>
      </c>
      <c r="U309" s="172">
        <f t="shared" si="49"/>
        <v>-18.381192718556029</v>
      </c>
    </row>
    <row r="310" spans="1:21" ht="12.75" customHeight="1" x14ac:dyDescent="0.2">
      <c r="A310" s="60" t="s">
        <v>136</v>
      </c>
      <c r="B310" s="68">
        <v>68129</v>
      </c>
      <c r="C310" s="69">
        <v>116430</v>
      </c>
      <c r="D310" s="69">
        <v>886774</v>
      </c>
      <c r="E310" s="70">
        <v>918933</v>
      </c>
      <c r="F310" s="173">
        <f t="shared" si="46"/>
        <v>3.6265158879263488</v>
      </c>
      <c r="G310" s="68">
        <v>41624</v>
      </c>
      <c r="H310" s="69">
        <v>69542</v>
      </c>
      <c r="I310" s="69">
        <v>610783</v>
      </c>
      <c r="J310" s="69">
        <v>670250</v>
      </c>
      <c r="K310" s="173">
        <f t="shared" si="47"/>
        <v>9.7361910858684677</v>
      </c>
      <c r="L310" s="69">
        <v>33465</v>
      </c>
      <c r="M310" s="69">
        <v>41593</v>
      </c>
      <c r="N310" s="69">
        <v>279047</v>
      </c>
      <c r="O310" s="70">
        <v>236581</v>
      </c>
      <c r="P310" s="173">
        <f t="shared" si="48"/>
        <v>-15.218224886847018</v>
      </c>
      <c r="Q310" s="68">
        <f t="shared" si="50"/>
        <v>75089</v>
      </c>
      <c r="R310" s="69">
        <f t="shared" si="51"/>
        <v>111135</v>
      </c>
      <c r="S310" s="69">
        <f t="shared" si="52"/>
        <v>889830</v>
      </c>
      <c r="T310" s="70">
        <f t="shared" si="53"/>
        <v>906831</v>
      </c>
      <c r="U310" s="173">
        <f t="shared" si="49"/>
        <v>1.9105896631940931</v>
      </c>
    </row>
    <row r="311" spans="1:21" ht="12.75" customHeight="1" x14ac:dyDescent="0.2">
      <c r="A311" s="60" t="s">
        <v>248</v>
      </c>
      <c r="B311" s="62"/>
      <c r="C311" s="63"/>
      <c r="D311" s="63"/>
      <c r="E311" s="64"/>
      <c r="F311" s="170"/>
      <c r="G311" s="62"/>
      <c r="H311" s="63"/>
      <c r="I311" s="63"/>
      <c r="J311" s="63"/>
      <c r="K311" s="170"/>
      <c r="L311" s="63"/>
      <c r="M311" s="63"/>
      <c r="N311" s="63"/>
      <c r="O311" s="64"/>
      <c r="P311" s="170"/>
      <c r="Q311" s="62"/>
      <c r="R311" s="63"/>
      <c r="S311" s="63"/>
      <c r="T311" s="64"/>
      <c r="U311" s="170"/>
    </row>
    <row r="312" spans="1:21" ht="12.75" customHeight="1" x14ac:dyDescent="0.2">
      <c r="A312" s="61" t="s">
        <v>249</v>
      </c>
      <c r="B312" s="65">
        <v>5272</v>
      </c>
      <c r="C312" s="66">
        <v>14540</v>
      </c>
      <c r="D312" s="66">
        <v>100626</v>
      </c>
      <c r="E312" s="67">
        <v>90942</v>
      </c>
      <c r="F312" s="172">
        <f t="shared" si="46"/>
        <v>-9.623755291872877</v>
      </c>
      <c r="G312" s="65">
        <v>4509</v>
      </c>
      <c r="H312" s="66">
        <v>6576</v>
      </c>
      <c r="I312" s="66">
        <v>76825</v>
      </c>
      <c r="J312" s="66">
        <v>65142</v>
      </c>
      <c r="K312" s="172">
        <f t="shared" si="47"/>
        <v>-15.207289293849657</v>
      </c>
      <c r="L312" s="66">
        <v>2185</v>
      </c>
      <c r="M312" s="66">
        <v>6244</v>
      </c>
      <c r="N312" s="66">
        <v>23512</v>
      </c>
      <c r="O312" s="67">
        <v>24454</v>
      </c>
      <c r="P312" s="172">
        <f t="shared" si="48"/>
        <v>4.0064647839401157</v>
      </c>
      <c r="Q312" s="65">
        <f t="shared" si="50"/>
        <v>6694</v>
      </c>
      <c r="R312" s="66">
        <f t="shared" si="51"/>
        <v>12820</v>
      </c>
      <c r="S312" s="66">
        <f t="shared" si="52"/>
        <v>100337</v>
      </c>
      <c r="T312" s="67">
        <f t="shared" si="53"/>
        <v>89596</v>
      </c>
      <c r="U312" s="172">
        <f t="shared" si="49"/>
        <v>-10.704924404755973</v>
      </c>
    </row>
    <row r="313" spans="1:21" ht="12.75" customHeight="1" x14ac:dyDescent="0.2">
      <c r="A313" s="61" t="s">
        <v>250</v>
      </c>
      <c r="B313" s="65">
        <v>0</v>
      </c>
      <c r="C313" s="66">
        <v>0</v>
      </c>
      <c r="D313" s="66">
        <v>0</v>
      </c>
      <c r="E313" s="67">
        <v>0</v>
      </c>
      <c r="F313" s="172" t="s">
        <v>300</v>
      </c>
      <c r="G313" s="65">
        <v>0</v>
      </c>
      <c r="H313" s="66">
        <v>0</v>
      </c>
      <c r="I313" s="66">
        <v>0</v>
      </c>
      <c r="J313" s="66">
        <v>0</v>
      </c>
      <c r="K313" s="172" t="s">
        <v>300</v>
      </c>
      <c r="L313" s="66">
        <v>0</v>
      </c>
      <c r="M313" s="66">
        <v>0</v>
      </c>
      <c r="N313" s="66">
        <v>0</v>
      </c>
      <c r="O313" s="67">
        <v>8</v>
      </c>
      <c r="P313" s="172" t="s">
        <v>300</v>
      </c>
      <c r="Q313" s="65">
        <f t="shared" si="50"/>
        <v>0</v>
      </c>
      <c r="R313" s="66">
        <f t="shared" si="51"/>
        <v>0</v>
      </c>
      <c r="S313" s="66">
        <f t="shared" si="52"/>
        <v>0</v>
      </c>
      <c r="T313" s="67">
        <f t="shared" si="53"/>
        <v>8</v>
      </c>
      <c r="U313" s="172" t="s">
        <v>300</v>
      </c>
    </row>
    <row r="314" spans="1:21" ht="12.75" customHeight="1" x14ac:dyDescent="0.2">
      <c r="A314" s="61" t="s">
        <v>251</v>
      </c>
      <c r="B314" s="65">
        <v>0</v>
      </c>
      <c r="C314" s="66">
        <v>0</v>
      </c>
      <c r="D314" s="66">
        <v>728</v>
      </c>
      <c r="E314" s="67">
        <v>60</v>
      </c>
      <c r="F314" s="172">
        <f t="shared" si="46"/>
        <v>-91.758241758241752</v>
      </c>
      <c r="G314" s="65">
        <v>0</v>
      </c>
      <c r="H314" s="66">
        <v>0</v>
      </c>
      <c r="I314" s="66">
        <v>405</v>
      </c>
      <c r="J314" s="66">
        <v>0</v>
      </c>
      <c r="K314" s="172">
        <f>(J314-I314)/I314*100</f>
        <v>-100</v>
      </c>
      <c r="L314" s="66">
        <v>0</v>
      </c>
      <c r="M314" s="66">
        <v>0</v>
      </c>
      <c r="N314" s="66">
        <v>440</v>
      </c>
      <c r="O314" s="67">
        <v>60</v>
      </c>
      <c r="P314" s="172">
        <f t="shared" si="48"/>
        <v>-86.36363636363636</v>
      </c>
      <c r="Q314" s="65">
        <f t="shared" si="50"/>
        <v>0</v>
      </c>
      <c r="R314" s="66">
        <f t="shared" si="51"/>
        <v>0</v>
      </c>
      <c r="S314" s="66">
        <f t="shared" si="52"/>
        <v>845</v>
      </c>
      <c r="T314" s="67">
        <f t="shared" si="53"/>
        <v>60</v>
      </c>
      <c r="U314" s="172">
        <f t="shared" si="49"/>
        <v>-92.899408284023664</v>
      </c>
    </row>
    <row r="315" spans="1:21" ht="12.75" customHeight="1" x14ac:dyDescent="0.2">
      <c r="A315" s="61" t="s">
        <v>252</v>
      </c>
      <c r="B315" s="65">
        <v>0</v>
      </c>
      <c r="C315" s="66">
        <v>0</v>
      </c>
      <c r="D315" s="66">
        <v>0</v>
      </c>
      <c r="E315" s="67">
        <v>0</v>
      </c>
      <c r="F315" s="172" t="s">
        <v>300</v>
      </c>
      <c r="G315" s="65">
        <v>0</v>
      </c>
      <c r="H315" s="66">
        <v>0</v>
      </c>
      <c r="I315" s="66">
        <v>0</v>
      </c>
      <c r="J315" s="66">
        <v>3</v>
      </c>
      <c r="K315" s="172" t="s">
        <v>300</v>
      </c>
      <c r="L315" s="66">
        <v>0</v>
      </c>
      <c r="M315" s="66">
        <v>0</v>
      </c>
      <c r="N315" s="66">
        <v>0</v>
      </c>
      <c r="O315" s="67">
        <v>0</v>
      </c>
      <c r="P315" s="172" t="s">
        <v>300</v>
      </c>
      <c r="Q315" s="65">
        <f t="shared" si="50"/>
        <v>0</v>
      </c>
      <c r="R315" s="66">
        <f t="shared" si="51"/>
        <v>0</v>
      </c>
      <c r="S315" s="66">
        <f t="shared" si="52"/>
        <v>0</v>
      </c>
      <c r="T315" s="67">
        <f t="shared" si="53"/>
        <v>3</v>
      </c>
      <c r="U315" s="172" t="s">
        <v>300</v>
      </c>
    </row>
    <row r="316" spans="1:21" ht="12.75" customHeight="1" x14ac:dyDescent="0.2">
      <c r="A316" s="61" t="s">
        <v>253</v>
      </c>
      <c r="B316" s="65">
        <v>1280</v>
      </c>
      <c r="C316" s="66">
        <v>1895</v>
      </c>
      <c r="D316" s="66">
        <v>14980</v>
      </c>
      <c r="E316" s="67">
        <v>14036</v>
      </c>
      <c r="F316" s="172">
        <f t="shared" si="46"/>
        <v>-6.301735647530041</v>
      </c>
      <c r="G316" s="65">
        <v>23</v>
      </c>
      <c r="H316" s="66">
        <v>346</v>
      </c>
      <c r="I316" s="66">
        <v>4879</v>
      </c>
      <c r="J316" s="66">
        <v>4238</v>
      </c>
      <c r="K316" s="172">
        <f t="shared" si="47"/>
        <v>-13.137938102070096</v>
      </c>
      <c r="L316" s="66">
        <v>2736</v>
      </c>
      <c r="M316" s="66">
        <v>2708</v>
      </c>
      <c r="N316" s="66">
        <v>14031</v>
      </c>
      <c r="O316" s="67">
        <v>9134</v>
      </c>
      <c r="P316" s="172">
        <f t="shared" si="48"/>
        <v>-34.901290000712706</v>
      </c>
      <c r="Q316" s="65">
        <f t="shared" si="50"/>
        <v>2759</v>
      </c>
      <c r="R316" s="66">
        <f t="shared" si="51"/>
        <v>3054</v>
      </c>
      <c r="S316" s="66">
        <f t="shared" si="52"/>
        <v>18910</v>
      </c>
      <c r="T316" s="67">
        <f t="shared" si="53"/>
        <v>13372</v>
      </c>
      <c r="U316" s="172">
        <f t="shared" si="49"/>
        <v>-29.286092014806979</v>
      </c>
    </row>
    <row r="317" spans="1:21" ht="12.75" customHeight="1" x14ac:dyDescent="0.2">
      <c r="A317" s="61" t="s">
        <v>254</v>
      </c>
      <c r="B317" s="65">
        <v>232</v>
      </c>
      <c r="C317" s="66">
        <v>1230</v>
      </c>
      <c r="D317" s="66">
        <v>5756</v>
      </c>
      <c r="E317" s="67">
        <v>10391</v>
      </c>
      <c r="F317" s="172">
        <f t="shared" si="46"/>
        <v>80.52466990965948</v>
      </c>
      <c r="G317" s="65">
        <v>232</v>
      </c>
      <c r="H317" s="66">
        <v>224</v>
      </c>
      <c r="I317" s="66">
        <v>3516</v>
      </c>
      <c r="J317" s="66">
        <v>2510</v>
      </c>
      <c r="K317" s="172">
        <f t="shared" si="47"/>
        <v>-28.612059158134244</v>
      </c>
      <c r="L317" s="66">
        <v>89</v>
      </c>
      <c r="M317" s="66">
        <v>1046</v>
      </c>
      <c r="N317" s="66">
        <v>425</v>
      </c>
      <c r="O317" s="67">
        <v>6384</v>
      </c>
      <c r="P317" s="172">
        <f t="shared" si="48"/>
        <v>1402.1176470588236</v>
      </c>
      <c r="Q317" s="65">
        <f t="shared" si="50"/>
        <v>321</v>
      </c>
      <c r="R317" s="66">
        <f t="shared" si="51"/>
        <v>1270</v>
      </c>
      <c r="S317" s="66">
        <f t="shared" si="52"/>
        <v>3941</v>
      </c>
      <c r="T317" s="67">
        <f t="shared" si="53"/>
        <v>8894</v>
      </c>
      <c r="U317" s="172">
        <f t="shared" si="49"/>
        <v>125.6787617356001</v>
      </c>
    </row>
    <row r="318" spans="1:21" ht="12.75" customHeight="1" x14ac:dyDescent="0.2">
      <c r="A318" s="60" t="s">
        <v>136</v>
      </c>
      <c r="B318" s="68">
        <v>6784</v>
      </c>
      <c r="C318" s="69">
        <v>17665</v>
      </c>
      <c r="D318" s="69">
        <v>122090</v>
      </c>
      <c r="E318" s="70">
        <v>115429</v>
      </c>
      <c r="F318" s="173">
        <f t="shared" si="46"/>
        <v>-5.4558112867556723</v>
      </c>
      <c r="G318" s="68">
        <v>4764</v>
      </c>
      <c r="H318" s="69">
        <v>7146</v>
      </c>
      <c r="I318" s="69">
        <v>85625</v>
      </c>
      <c r="J318" s="69">
        <v>71893</v>
      </c>
      <c r="K318" s="173">
        <f t="shared" si="47"/>
        <v>-16.037372262773722</v>
      </c>
      <c r="L318" s="69">
        <v>5010</v>
      </c>
      <c r="M318" s="69">
        <v>9998</v>
      </c>
      <c r="N318" s="69">
        <v>38408</v>
      </c>
      <c r="O318" s="70">
        <v>40040</v>
      </c>
      <c r="P318" s="173">
        <f t="shared" si="48"/>
        <v>4.2491147677567174</v>
      </c>
      <c r="Q318" s="68">
        <f t="shared" si="50"/>
        <v>9774</v>
      </c>
      <c r="R318" s="69">
        <f t="shared" si="51"/>
        <v>17144</v>
      </c>
      <c r="S318" s="69">
        <f t="shared" si="52"/>
        <v>124033</v>
      </c>
      <c r="T318" s="70">
        <f t="shared" si="53"/>
        <v>111933</v>
      </c>
      <c r="U318" s="173">
        <f t="shared" si="49"/>
        <v>-9.755468302790387</v>
      </c>
    </row>
    <row r="319" spans="1:21" ht="12.75" customHeight="1" x14ac:dyDescent="0.2">
      <c r="A319" s="60" t="s">
        <v>255</v>
      </c>
      <c r="B319" s="62"/>
      <c r="C319" s="63"/>
      <c r="D319" s="63"/>
      <c r="E319" s="64"/>
      <c r="F319" s="170"/>
      <c r="G319" s="62"/>
      <c r="H319" s="63"/>
      <c r="I319" s="63"/>
      <c r="J319" s="63"/>
      <c r="K319" s="170"/>
      <c r="L319" s="63"/>
      <c r="M319" s="63"/>
      <c r="N319" s="63"/>
      <c r="O319" s="64"/>
      <c r="P319" s="170"/>
      <c r="Q319" s="62"/>
      <c r="R319" s="63"/>
      <c r="S319" s="63"/>
      <c r="T319" s="64"/>
      <c r="U319" s="170"/>
    </row>
    <row r="320" spans="1:21" ht="12.75" customHeight="1" x14ac:dyDescent="0.2">
      <c r="A320" s="61" t="s">
        <v>256</v>
      </c>
      <c r="B320" s="65">
        <v>1</v>
      </c>
      <c r="C320" s="66">
        <v>1729</v>
      </c>
      <c r="D320" s="66">
        <v>513</v>
      </c>
      <c r="E320" s="67">
        <v>7767</v>
      </c>
      <c r="F320" s="172">
        <f t="shared" si="46"/>
        <v>1414.0350877192982</v>
      </c>
      <c r="G320" s="65">
        <v>9</v>
      </c>
      <c r="H320" s="66">
        <v>1564</v>
      </c>
      <c r="I320" s="66">
        <v>525</v>
      </c>
      <c r="J320" s="66">
        <v>6921</v>
      </c>
      <c r="K320" s="172">
        <f t="shared" si="47"/>
        <v>1218.2857142857142</v>
      </c>
      <c r="L320" s="66">
        <v>0</v>
      </c>
      <c r="M320" s="66">
        <v>510</v>
      </c>
      <c r="N320" s="66">
        <v>0</v>
      </c>
      <c r="O320" s="67">
        <v>632</v>
      </c>
      <c r="P320" s="172" t="s">
        <v>300</v>
      </c>
      <c r="Q320" s="65">
        <f t="shared" si="50"/>
        <v>9</v>
      </c>
      <c r="R320" s="66">
        <f t="shared" si="51"/>
        <v>2074</v>
      </c>
      <c r="S320" s="66">
        <f t="shared" si="52"/>
        <v>525</v>
      </c>
      <c r="T320" s="67">
        <f t="shared" si="53"/>
        <v>7553</v>
      </c>
      <c r="U320" s="172">
        <f t="shared" si="49"/>
        <v>1338.6666666666667</v>
      </c>
    </row>
    <row r="321" spans="1:21" ht="12.75" customHeight="1" x14ac:dyDescent="0.2">
      <c r="A321" s="61" t="s">
        <v>257</v>
      </c>
      <c r="B321" s="65">
        <v>0</v>
      </c>
      <c r="C321" s="66">
        <v>0</v>
      </c>
      <c r="D321" s="66">
        <v>690</v>
      </c>
      <c r="E321" s="67">
        <v>0</v>
      </c>
      <c r="F321" s="172">
        <f t="shared" si="46"/>
        <v>-100</v>
      </c>
      <c r="G321" s="65">
        <v>3</v>
      </c>
      <c r="H321" s="66">
        <v>0</v>
      </c>
      <c r="I321" s="66">
        <v>1016</v>
      </c>
      <c r="J321" s="66">
        <v>0</v>
      </c>
      <c r="K321" s="172">
        <f t="shared" si="47"/>
        <v>-100</v>
      </c>
      <c r="L321" s="66">
        <v>0</v>
      </c>
      <c r="M321" s="66">
        <v>0</v>
      </c>
      <c r="N321" s="66">
        <v>0</v>
      </c>
      <c r="O321" s="67">
        <v>0</v>
      </c>
      <c r="P321" s="172" t="s">
        <v>300</v>
      </c>
      <c r="Q321" s="65">
        <f t="shared" si="50"/>
        <v>3</v>
      </c>
      <c r="R321" s="66">
        <f t="shared" si="51"/>
        <v>0</v>
      </c>
      <c r="S321" s="66">
        <f t="shared" si="52"/>
        <v>1016</v>
      </c>
      <c r="T321" s="67">
        <f t="shared" si="53"/>
        <v>0</v>
      </c>
      <c r="U321" s="172">
        <f t="shared" si="49"/>
        <v>-100</v>
      </c>
    </row>
    <row r="322" spans="1:21" ht="12.75" customHeight="1" x14ac:dyDescent="0.2">
      <c r="A322" s="61" t="s">
        <v>258</v>
      </c>
      <c r="B322" s="65">
        <v>0</v>
      </c>
      <c r="C322" s="66">
        <v>0</v>
      </c>
      <c r="D322" s="66">
        <v>120</v>
      </c>
      <c r="E322" s="67">
        <v>0</v>
      </c>
      <c r="F322" s="172">
        <f t="shared" si="46"/>
        <v>-100</v>
      </c>
      <c r="G322" s="65">
        <v>4</v>
      </c>
      <c r="H322" s="66">
        <v>0</v>
      </c>
      <c r="I322" s="66">
        <v>188</v>
      </c>
      <c r="J322" s="66">
        <v>0</v>
      </c>
      <c r="K322" s="172">
        <f t="shared" si="47"/>
        <v>-100</v>
      </c>
      <c r="L322" s="66">
        <v>0</v>
      </c>
      <c r="M322" s="66">
        <v>0</v>
      </c>
      <c r="N322" s="66">
        <v>38</v>
      </c>
      <c r="O322" s="67">
        <v>0</v>
      </c>
      <c r="P322" s="172">
        <f t="shared" si="48"/>
        <v>-100</v>
      </c>
      <c r="Q322" s="65">
        <f t="shared" si="50"/>
        <v>4</v>
      </c>
      <c r="R322" s="66">
        <f t="shared" si="51"/>
        <v>0</v>
      </c>
      <c r="S322" s="66">
        <f t="shared" si="52"/>
        <v>226</v>
      </c>
      <c r="T322" s="67">
        <f t="shared" si="53"/>
        <v>0</v>
      </c>
      <c r="U322" s="172">
        <f t="shared" si="49"/>
        <v>-100</v>
      </c>
    </row>
    <row r="323" spans="1:21" ht="12.75" customHeight="1" x14ac:dyDescent="0.2">
      <c r="A323" s="61" t="s">
        <v>259</v>
      </c>
      <c r="B323" s="65">
        <v>50</v>
      </c>
      <c r="C323" s="66">
        <v>0</v>
      </c>
      <c r="D323" s="66">
        <v>148</v>
      </c>
      <c r="E323" s="67">
        <v>224</v>
      </c>
      <c r="F323" s="172">
        <f t="shared" si="46"/>
        <v>51.351351351351347</v>
      </c>
      <c r="G323" s="65">
        <v>54</v>
      </c>
      <c r="H323" s="66">
        <v>20</v>
      </c>
      <c r="I323" s="66">
        <v>134</v>
      </c>
      <c r="J323" s="66">
        <v>199</v>
      </c>
      <c r="K323" s="172">
        <f t="shared" si="47"/>
        <v>48.507462686567166</v>
      </c>
      <c r="L323" s="66">
        <v>0</v>
      </c>
      <c r="M323" s="66">
        <v>0</v>
      </c>
      <c r="N323" s="66">
        <v>0</v>
      </c>
      <c r="O323" s="67">
        <v>0</v>
      </c>
      <c r="P323" s="172" t="s">
        <v>300</v>
      </c>
      <c r="Q323" s="65">
        <f t="shared" si="50"/>
        <v>54</v>
      </c>
      <c r="R323" s="66">
        <f t="shared" si="51"/>
        <v>20</v>
      </c>
      <c r="S323" s="66">
        <f t="shared" si="52"/>
        <v>134</v>
      </c>
      <c r="T323" s="67">
        <f t="shared" si="53"/>
        <v>199</v>
      </c>
      <c r="U323" s="172">
        <f t="shared" si="49"/>
        <v>48.507462686567166</v>
      </c>
    </row>
    <row r="324" spans="1:21" ht="12.75" customHeight="1" x14ac:dyDescent="0.2">
      <c r="A324" s="61" t="s">
        <v>260</v>
      </c>
      <c r="B324" s="65">
        <v>48126</v>
      </c>
      <c r="C324" s="66">
        <v>71469</v>
      </c>
      <c r="D324" s="66">
        <v>460212</v>
      </c>
      <c r="E324" s="67">
        <v>373722</v>
      </c>
      <c r="F324" s="172">
        <f t="shared" si="46"/>
        <v>-18.793512555083307</v>
      </c>
      <c r="G324" s="65">
        <v>47400</v>
      </c>
      <c r="H324" s="66">
        <v>63248</v>
      </c>
      <c r="I324" s="66">
        <v>469078</v>
      </c>
      <c r="J324" s="66">
        <v>367607</v>
      </c>
      <c r="K324" s="172">
        <f t="shared" si="47"/>
        <v>-21.632010028182947</v>
      </c>
      <c r="L324" s="66">
        <v>388</v>
      </c>
      <c r="M324" s="66">
        <v>332</v>
      </c>
      <c r="N324" s="66">
        <v>3955</v>
      </c>
      <c r="O324" s="67">
        <v>3262</v>
      </c>
      <c r="P324" s="172">
        <f t="shared" si="48"/>
        <v>-17.522123893805311</v>
      </c>
      <c r="Q324" s="65">
        <f t="shared" si="50"/>
        <v>47788</v>
      </c>
      <c r="R324" s="66">
        <f t="shared" si="51"/>
        <v>63580</v>
      </c>
      <c r="S324" s="66">
        <f t="shared" si="52"/>
        <v>473033</v>
      </c>
      <c r="T324" s="67">
        <f t="shared" si="53"/>
        <v>370869</v>
      </c>
      <c r="U324" s="172">
        <f t="shared" si="49"/>
        <v>-21.597647521420281</v>
      </c>
    </row>
    <row r="325" spans="1:21" ht="12.75" customHeight="1" x14ac:dyDescent="0.2">
      <c r="A325" s="61" t="s">
        <v>261</v>
      </c>
      <c r="B325" s="65">
        <v>909</v>
      </c>
      <c r="C325" s="66">
        <v>1903</v>
      </c>
      <c r="D325" s="66">
        <v>14661</v>
      </c>
      <c r="E325" s="67">
        <v>12473</v>
      </c>
      <c r="F325" s="172">
        <f t="shared" si="46"/>
        <v>-14.923947888957098</v>
      </c>
      <c r="G325" s="65">
        <v>76</v>
      </c>
      <c r="H325" s="66">
        <v>176</v>
      </c>
      <c r="I325" s="66">
        <v>1959</v>
      </c>
      <c r="J325" s="66">
        <v>2365</v>
      </c>
      <c r="K325" s="172">
        <f t="shared" si="47"/>
        <v>20.724859622256254</v>
      </c>
      <c r="L325" s="66">
        <v>1231</v>
      </c>
      <c r="M325" s="66">
        <v>1267</v>
      </c>
      <c r="N325" s="66">
        <v>12109</v>
      </c>
      <c r="O325" s="67">
        <v>7560</v>
      </c>
      <c r="P325" s="172">
        <f t="shared" si="48"/>
        <v>-37.56709885209348</v>
      </c>
      <c r="Q325" s="65">
        <f t="shared" si="50"/>
        <v>1307</v>
      </c>
      <c r="R325" s="66">
        <f t="shared" si="51"/>
        <v>1443</v>
      </c>
      <c r="S325" s="66">
        <f t="shared" si="52"/>
        <v>14068</v>
      </c>
      <c r="T325" s="67">
        <f t="shared" si="53"/>
        <v>9925</v>
      </c>
      <c r="U325" s="172">
        <f t="shared" si="49"/>
        <v>-29.449815183394939</v>
      </c>
    </row>
    <row r="326" spans="1:21" ht="12.75" customHeight="1" x14ac:dyDescent="0.2">
      <c r="A326" s="60" t="s">
        <v>136</v>
      </c>
      <c r="B326" s="68">
        <v>49086</v>
      </c>
      <c r="C326" s="69">
        <v>75101</v>
      </c>
      <c r="D326" s="69">
        <v>476344</v>
      </c>
      <c r="E326" s="70">
        <v>394186</v>
      </c>
      <c r="F326" s="173">
        <f t="shared" si="46"/>
        <v>-17.247619367515913</v>
      </c>
      <c r="G326" s="68">
        <v>47546</v>
      </c>
      <c r="H326" s="69">
        <v>65008</v>
      </c>
      <c r="I326" s="69">
        <v>472900</v>
      </c>
      <c r="J326" s="69">
        <v>377092</v>
      </c>
      <c r="K326" s="173">
        <f t="shared" si="47"/>
        <v>-20.259674349756821</v>
      </c>
      <c r="L326" s="69">
        <v>1619</v>
      </c>
      <c r="M326" s="69">
        <v>2109</v>
      </c>
      <c r="N326" s="69">
        <v>16102</v>
      </c>
      <c r="O326" s="70">
        <v>11454</v>
      </c>
      <c r="P326" s="173">
        <f t="shared" si="48"/>
        <v>-28.865979381443296</v>
      </c>
      <c r="Q326" s="68">
        <f t="shared" si="50"/>
        <v>49165</v>
      </c>
      <c r="R326" s="69">
        <f t="shared" si="51"/>
        <v>67117</v>
      </c>
      <c r="S326" s="69">
        <f t="shared" si="52"/>
        <v>489002</v>
      </c>
      <c r="T326" s="70">
        <f t="shared" si="53"/>
        <v>388546</v>
      </c>
      <c r="U326" s="173">
        <f t="shared" si="49"/>
        <v>-20.543065263536757</v>
      </c>
    </row>
    <row r="327" spans="1:21" ht="12.75" customHeight="1" x14ac:dyDescent="0.2">
      <c r="A327" s="60" t="s">
        <v>262</v>
      </c>
      <c r="B327" s="62"/>
      <c r="C327" s="63"/>
      <c r="D327" s="63"/>
      <c r="E327" s="64"/>
      <c r="F327" s="170"/>
      <c r="G327" s="62"/>
      <c r="H327" s="63"/>
      <c r="I327" s="63"/>
      <c r="J327" s="63"/>
      <c r="K327" s="170"/>
      <c r="L327" s="63"/>
      <c r="M327" s="63"/>
      <c r="N327" s="63"/>
      <c r="O327" s="64"/>
      <c r="P327" s="170"/>
      <c r="Q327" s="62"/>
      <c r="R327" s="63"/>
      <c r="S327" s="63"/>
      <c r="T327" s="64"/>
      <c r="U327" s="170"/>
    </row>
    <row r="328" spans="1:21" ht="12.75" customHeight="1" x14ac:dyDescent="0.2">
      <c r="A328" s="61" t="s">
        <v>263</v>
      </c>
      <c r="B328" s="65">
        <v>2549</v>
      </c>
      <c r="C328" s="66">
        <v>5408</v>
      </c>
      <c r="D328" s="66">
        <v>30051</v>
      </c>
      <c r="E328" s="67">
        <v>45380</v>
      </c>
      <c r="F328" s="172">
        <f t="shared" si="46"/>
        <v>51.009949752088112</v>
      </c>
      <c r="G328" s="65">
        <v>381</v>
      </c>
      <c r="H328" s="66">
        <v>805</v>
      </c>
      <c r="I328" s="66">
        <v>12917</v>
      </c>
      <c r="J328" s="66">
        <v>10675</v>
      </c>
      <c r="K328" s="172">
        <f t="shared" si="47"/>
        <v>-17.356971432995277</v>
      </c>
      <c r="L328" s="66">
        <v>1878</v>
      </c>
      <c r="M328" s="66">
        <v>4597</v>
      </c>
      <c r="N328" s="66">
        <v>17438</v>
      </c>
      <c r="O328" s="67">
        <v>36700</v>
      </c>
      <c r="P328" s="172">
        <f t="shared" si="48"/>
        <v>110.45991512788164</v>
      </c>
      <c r="Q328" s="65">
        <f t="shared" si="50"/>
        <v>2259</v>
      </c>
      <c r="R328" s="66">
        <f t="shared" si="51"/>
        <v>5402</v>
      </c>
      <c r="S328" s="66">
        <f t="shared" si="52"/>
        <v>30355</v>
      </c>
      <c r="T328" s="67">
        <f t="shared" si="53"/>
        <v>47375</v>
      </c>
      <c r="U328" s="172">
        <f t="shared" si="49"/>
        <v>56.069840224015813</v>
      </c>
    </row>
    <row r="329" spans="1:21" ht="12.75" customHeight="1" x14ac:dyDescent="0.2">
      <c r="A329" s="61" t="s">
        <v>264</v>
      </c>
      <c r="B329" s="65">
        <v>0</v>
      </c>
      <c r="C329" s="66">
        <v>0</v>
      </c>
      <c r="D329" s="66">
        <v>81</v>
      </c>
      <c r="E329" s="67">
        <v>0</v>
      </c>
      <c r="F329" s="172">
        <f t="shared" si="46"/>
        <v>-100</v>
      </c>
      <c r="G329" s="65">
        <v>0</v>
      </c>
      <c r="H329" s="66">
        <v>0</v>
      </c>
      <c r="I329" s="66">
        <v>119</v>
      </c>
      <c r="J329" s="66">
        <v>0</v>
      </c>
      <c r="K329" s="172">
        <f t="shared" si="47"/>
        <v>-100</v>
      </c>
      <c r="L329" s="66">
        <v>0</v>
      </c>
      <c r="M329" s="66">
        <v>0</v>
      </c>
      <c r="N329" s="66">
        <v>0</v>
      </c>
      <c r="O329" s="67">
        <v>0</v>
      </c>
      <c r="P329" s="172" t="s">
        <v>300</v>
      </c>
      <c r="Q329" s="65">
        <f t="shared" si="50"/>
        <v>0</v>
      </c>
      <c r="R329" s="66">
        <f t="shared" si="51"/>
        <v>0</v>
      </c>
      <c r="S329" s="66">
        <f t="shared" si="52"/>
        <v>119</v>
      </c>
      <c r="T329" s="67">
        <f t="shared" si="53"/>
        <v>0</v>
      </c>
      <c r="U329" s="172">
        <f t="shared" si="49"/>
        <v>-100</v>
      </c>
    </row>
    <row r="330" spans="1:21" ht="12.75" customHeight="1" x14ac:dyDescent="0.2">
      <c r="A330" s="61" t="s">
        <v>265</v>
      </c>
      <c r="B330" s="65">
        <v>855</v>
      </c>
      <c r="C330" s="66">
        <v>2974</v>
      </c>
      <c r="D330" s="66">
        <v>26335</v>
      </c>
      <c r="E330" s="67">
        <v>18695</v>
      </c>
      <c r="F330" s="172">
        <f t="shared" si="46"/>
        <v>-29.010822099867095</v>
      </c>
      <c r="G330" s="65">
        <v>365</v>
      </c>
      <c r="H330" s="66">
        <v>941</v>
      </c>
      <c r="I330" s="66">
        <v>16543</v>
      </c>
      <c r="J330" s="66">
        <v>7970</v>
      </c>
      <c r="K330" s="172">
        <f t="shared" si="47"/>
        <v>-51.822523121561993</v>
      </c>
      <c r="L330" s="66">
        <v>771</v>
      </c>
      <c r="M330" s="66">
        <v>1978</v>
      </c>
      <c r="N330" s="66">
        <v>11606</v>
      </c>
      <c r="O330" s="67">
        <v>9966</v>
      </c>
      <c r="P330" s="172">
        <f t="shared" si="48"/>
        <v>-14.130622092021369</v>
      </c>
      <c r="Q330" s="65">
        <f t="shared" si="50"/>
        <v>1136</v>
      </c>
      <c r="R330" s="66">
        <f t="shared" si="51"/>
        <v>2919</v>
      </c>
      <c r="S330" s="66">
        <f t="shared" si="52"/>
        <v>28149</v>
      </c>
      <c r="T330" s="67">
        <f t="shared" si="53"/>
        <v>17936</v>
      </c>
      <c r="U330" s="172">
        <f t="shared" si="49"/>
        <v>-36.281928310064302</v>
      </c>
    </row>
    <row r="331" spans="1:21" ht="12.75" customHeight="1" x14ac:dyDescent="0.2">
      <c r="A331" s="60" t="s">
        <v>136</v>
      </c>
      <c r="B331" s="68">
        <v>3404</v>
      </c>
      <c r="C331" s="69">
        <v>8382</v>
      </c>
      <c r="D331" s="69">
        <v>56467</v>
      </c>
      <c r="E331" s="70">
        <v>64075</v>
      </c>
      <c r="F331" s="173">
        <f t="shared" si="46"/>
        <v>13.473356119503427</v>
      </c>
      <c r="G331" s="68">
        <v>746</v>
      </c>
      <c r="H331" s="69">
        <v>1746</v>
      </c>
      <c r="I331" s="69">
        <v>29579</v>
      </c>
      <c r="J331" s="69">
        <v>18645</v>
      </c>
      <c r="K331" s="173">
        <f t="shared" si="47"/>
        <v>-36.965414652287095</v>
      </c>
      <c r="L331" s="69">
        <v>2649</v>
      </c>
      <c r="M331" s="69">
        <v>6575</v>
      </c>
      <c r="N331" s="69">
        <v>29044</v>
      </c>
      <c r="O331" s="70">
        <v>46666</v>
      </c>
      <c r="P331" s="173">
        <f t="shared" si="48"/>
        <v>60.673460955791214</v>
      </c>
      <c r="Q331" s="68">
        <f t="shared" si="50"/>
        <v>3395</v>
      </c>
      <c r="R331" s="69">
        <f t="shared" si="51"/>
        <v>8321</v>
      </c>
      <c r="S331" s="69">
        <f t="shared" si="52"/>
        <v>58623</v>
      </c>
      <c r="T331" s="70">
        <f t="shared" si="53"/>
        <v>65311</v>
      </c>
      <c r="U331" s="173">
        <f t="shared" si="49"/>
        <v>11.408491547686062</v>
      </c>
    </row>
    <row r="332" spans="1:21" ht="12.75" customHeight="1" x14ac:dyDescent="0.2">
      <c r="A332" s="60" t="s">
        <v>266</v>
      </c>
      <c r="B332" s="62"/>
      <c r="C332" s="63"/>
      <c r="D332" s="63"/>
      <c r="E332" s="64"/>
      <c r="F332" s="170"/>
      <c r="G332" s="62"/>
      <c r="H332" s="63"/>
      <c r="I332" s="63"/>
      <c r="J332" s="63"/>
      <c r="K332" s="170"/>
      <c r="L332" s="63"/>
      <c r="M332" s="63"/>
      <c r="N332" s="63"/>
      <c r="O332" s="64"/>
      <c r="P332" s="170"/>
      <c r="Q332" s="62"/>
      <c r="R332" s="63"/>
      <c r="S332" s="63"/>
      <c r="T332" s="64"/>
      <c r="U332" s="170"/>
    </row>
    <row r="333" spans="1:21" ht="12.75" customHeight="1" x14ac:dyDescent="0.2">
      <c r="A333" s="61" t="s">
        <v>267</v>
      </c>
      <c r="B333" s="65">
        <v>0</v>
      </c>
      <c r="C333" s="66">
        <v>0</v>
      </c>
      <c r="D333" s="66">
        <v>69</v>
      </c>
      <c r="E333" s="67">
        <v>0</v>
      </c>
      <c r="F333" s="172">
        <f t="shared" ref="F333:F396" si="54">(E333-D333)/D333*100</f>
        <v>-100</v>
      </c>
      <c r="G333" s="65">
        <v>0</v>
      </c>
      <c r="H333" s="66">
        <v>0</v>
      </c>
      <c r="I333" s="66">
        <v>64</v>
      </c>
      <c r="J333" s="66">
        <v>0</v>
      </c>
      <c r="K333" s="172">
        <f t="shared" ref="K332:K395" si="55">(J333-I333)/I333*100</f>
        <v>-100</v>
      </c>
      <c r="L333" s="66">
        <v>0</v>
      </c>
      <c r="M333" s="66">
        <v>0</v>
      </c>
      <c r="N333" s="66">
        <v>1</v>
      </c>
      <c r="O333" s="67">
        <v>0</v>
      </c>
      <c r="P333" s="172">
        <f t="shared" ref="P333:P396" si="56">(O333-N333)/N333*100</f>
        <v>-100</v>
      </c>
      <c r="Q333" s="65">
        <f t="shared" ref="Q333:Q396" si="57">G333+L333</f>
        <v>0</v>
      </c>
      <c r="R333" s="66">
        <f t="shared" ref="R333:R396" si="58">H333+M333</f>
        <v>0</v>
      </c>
      <c r="S333" s="66">
        <f t="shared" ref="S333:S396" si="59">I333+N333</f>
        <v>65</v>
      </c>
      <c r="T333" s="67">
        <f t="shared" ref="T333:T396" si="60">J333+O333</f>
        <v>0</v>
      </c>
      <c r="U333" s="172">
        <f t="shared" ref="U333:U396" si="61">(T333-S333)/S333*100</f>
        <v>-100</v>
      </c>
    </row>
    <row r="334" spans="1:21" ht="12.75" customHeight="1" x14ac:dyDescent="0.2">
      <c r="A334" s="61" t="s">
        <v>268</v>
      </c>
      <c r="B334" s="65">
        <v>248</v>
      </c>
      <c r="C334" s="66">
        <v>0</v>
      </c>
      <c r="D334" s="66">
        <v>2839</v>
      </c>
      <c r="E334" s="67">
        <v>1039</v>
      </c>
      <c r="F334" s="172">
        <f t="shared" si="54"/>
        <v>-63.40260655160268</v>
      </c>
      <c r="G334" s="65">
        <v>124</v>
      </c>
      <c r="H334" s="66">
        <v>0</v>
      </c>
      <c r="I334" s="66">
        <v>1406</v>
      </c>
      <c r="J334" s="66">
        <v>368</v>
      </c>
      <c r="K334" s="172">
        <f t="shared" si="55"/>
        <v>-73.826458036984349</v>
      </c>
      <c r="L334" s="66">
        <v>147</v>
      </c>
      <c r="M334" s="66">
        <v>0</v>
      </c>
      <c r="N334" s="66">
        <v>1430</v>
      </c>
      <c r="O334" s="67">
        <v>921</v>
      </c>
      <c r="P334" s="172">
        <f t="shared" si="56"/>
        <v>-35.594405594405593</v>
      </c>
      <c r="Q334" s="65">
        <f t="shared" si="57"/>
        <v>271</v>
      </c>
      <c r="R334" s="66">
        <f t="shared" si="58"/>
        <v>0</v>
      </c>
      <c r="S334" s="66">
        <f t="shared" si="59"/>
        <v>2836</v>
      </c>
      <c r="T334" s="67">
        <f t="shared" si="60"/>
        <v>1289</v>
      </c>
      <c r="U334" s="172">
        <f t="shared" si="61"/>
        <v>-54.548660084626235</v>
      </c>
    </row>
    <row r="335" spans="1:21" ht="12.75" customHeight="1" x14ac:dyDescent="0.2">
      <c r="A335" s="61" t="s">
        <v>269</v>
      </c>
      <c r="B335" s="65">
        <v>0</v>
      </c>
      <c r="C335" s="66">
        <v>0</v>
      </c>
      <c r="D335" s="66">
        <v>100</v>
      </c>
      <c r="E335" s="67">
        <v>0</v>
      </c>
      <c r="F335" s="172">
        <f t="shared" si="54"/>
        <v>-100</v>
      </c>
      <c r="G335" s="65">
        <v>0</v>
      </c>
      <c r="H335" s="66">
        <v>0</v>
      </c>
      <c r="I335" s="66">
        <v>100</v>
      </c>
      <c r="J335" s="66">
        <v>0</v>
      </c>
      <c r="K335" s="172">
        <f t="shared" si="55"/>
        <v>-100</v>
      </c>
      <c r="L335" s="66">
        <v>0</v>
      </c>
      <c r="M335" s="66">
        <v>0</v>
      </c>
      <c r="N335" s="66">
        <v>0</v>
      </c>
      <c r="O335" s="67">
        <v>0</v>
      </c>
      <c r="P335" s="172" t="s">
        <v>300</v>
      </c>
      <c r="Q335" s="65">
        <f t="shared" si="57"/>
        <v>0</v>
      </c>
      <c r="R335" s="66">
        <f t="shared" si="58"/>
        <v>0</v>
      </c>
      <c r="S335" s="66">
        <f t="shared" si="59"/>
        <v>100</v>
      </c>
      <c r="T335" s="67">
        <f t="shared" si="60"/>
        <v>0</v>
      </c>
      <c r="U335" s="172">
        <f t="shared" si="61"/>
        <v>-100</v>
      </c>
    </row>
    <row r="336" spans="1:21" ht="12.75" customHeight="1" x14ac:dyDescent="0.2">
      <c r="A336" s="61" t="s">
        <v>270</v>
      </c>
      <c r="B336" s="65">
        <v>0</v>
      </c>
      <c r="C336" s="66">
        <v>30</v>
      </c>
      <c r="D336" s="66">
        <v>330</v>
      </c>
      <c r="E336" s="67">
        <v>468</v>
      </c>
      <c r="F336" s="172">
        <f t="shared" si="54"/>
        <v>41.818181818181813</v>
      </c>
      <c r="G336" s="65">
        <v>71</v>
      </c>
      <c r="H336" s="66">
        <v>42</v>
      </c>
      <c r="I336" s="66">
        <v>478</v>
      </c>
      <c r="J336" s="66">
        <v>417</v>
      </c>
      <c r="K336" s="172">
        <f t="shared" si="55"/>
        <v>-12.761506276150628</v>
      </c>
      <c r="L336" s="66">
        <v>0</v>
      </c>
      <c r="M336" s="66">
        <v>0</v>
      </c>
      <c r="N336" s="66">
        <v>0</v>
      </c>
      <c r="O336" s="67">
        <v>0</v>
      </c>
      <c r="P336" s="172" t="s">
        <v>300</v>
      </c>
      <c r="Q336" s="65">
        <f t="shared" si="57"/>
        <v>71</v>
      </c>
      <c r="R336" s="66">
        <f t="shared" si="58"/>
        <v>42</v>
      </c>
      <c r="S336" s="66">
        <f t="shared" si="59"/>
        <v>478</v>
      </c>
      <c r="T336" s="67">
        <f t="shared" si="60"/>
        <v>417</v>
      </c>
      <c r="U336" s="172">
        <f t="shared" si="61"/>
        <v>-12.761506276150628</v>
      </c>
    </row>
    <row r="337" spans="1:21" ht="12.75" customHeight="1" x14ac:dyDescent="0.2">
      <c r="A337" s="61" t="s">
        <v>271</v>
      </c>
      <c r="B337" s="65">
        <v>1216</v>
      </c>
      <c r="C337" s="66">
        <v>3726</v>
      </c>
      <c r="D337" s="66">
        <v>30962</v>
      </c>
      <c r="E337" s="67">
        <v>18955</v>
      </c>
      <c r="F337" s="172">
        <f t="shared" si="54"/>
        <v>-38.779794586912992</v>
      </c>
      <c r="G337" s="65">
        <v>724</v>
      </c>
      <c r="H337" s="66">
        <v>1303</v>
      </c>
      <c r="I337" s="66">
        <v>15920</v>
      </c>
      <c r="J337" s="66">
        <v>8202</v>
      </c>
      <c r="K337" s="172">
        <f t="shared" si="55"/>
        <v>-48.479899497487438</v>
      </c>
      <c r="L337" s="66">
        <v>768</v>
      </c>
      <c r="M337" s="66">
        <v>1193</v>
      </c>
      <c r="N337" s="66">
        <v>15867</v>
      </c>
      <c r="O337" s="67">
        <v>10449</v>
      </c>
      <c r="P337" s="172">
        <f t="shared" si="56"/>
        <v>-34.146341463414636</v>
      </c>
      <c r="Q337" s="65">
        <f t="shared" si="57"/>
        <v>1492</v>
      </c>
      <c r="R337" s="66">
        <f t="shared" si="58"/>
        <v>2496</v>
      </c>
      <c r="S337" s="66">
        <f t="shared" si="59"/>
        <v>31787</v>
      </c>
      <c r="T337" s="67">
        <f t="shared" si="60"/>
        <v>18651</v>
      </c>
      <c r="U337" s="172">
        <f t="shared" si="61"/>
        <v>-41.325069997168654</v>
      </c>
    </row>
    <row r="338" spans="1:21" ht="12.75" customHeight="1" x14ac:dyDescent="0.2">
      <c r="A338" s="61" t="s">
        <v>272</v>
      </c>
      <c r="B338" s="65">
        <v>1</v>
      </c>
      <c r="C338" s="66">
        <v>10</v>
      </c>
      <c r="D338" s="66">
        <v>112</v>
      </c>
      <c r="E338" s="67">
        <v>30</v>
      </c>
      <c r="F338" s="172">
        <f t="shared" si="54"/>
        <v>-73.214285714285708</v>
      </c>
      <c r="G338" s="65">
        <v>29</v>
      </c>
      <c r="H338" s="66">
        <v>17</v>
      </c>
      <c r="I338" s="66">
        <v>142</v>
      </c>
      <c r="J338" s="66">
        <v>29</v>
      </c>
      <c r="K338" s="172">
        <f t="shared" si="55"/>
        <v>-79.577464788732399</v>
      </c>
      <c r="L338" s="66">
        <v>0</v>
      </c>
      <c r="M338" s="66">
        <v>0</v>
      </c>
      <c r="N338" s="66">
        <v>0</v>
      </c>
      <c r="O338" s="67">
        <v>0</v>
      </c>
      <c r="P338" s="172" t="s">
        <v>300</v>
      </c>
      <c r="Q338" s="65">
        <f t="shared" si="57"/>
        <v>29</v>
      </c>
      <c r="R338" s="66">
        <f t="shared" si="58"/>
        <v>17</v>
      </c>
      <c r="S338" s="66">
        <f t="shared" si="59"/>
        <v>142</v>
      </c>
      <c r="T338" s="67">
        <f t="shared" si="60"/>
        <v>29</v>
      </c>
      <c r="U338" s="172">
        <f t="shared" si="61"/>
        <v>-79.577464788732399</v>
      </c>
    </row>
    <row r="339" spans="1:21" ht="12.75" customHeight="1" x14ac:dyDescent="0.2">
      <c r="A339" s="61" t="s">
        <v>273</v>
      </c>
      <c r="B339" s="65">
        <v>19</v>
      </c>
      <c r="C339" s="66">
        <v>28</v>
      </c>
      <c r="D339" s="66">
        <v>145</v>
      </c>
      <c r="E339" s="67">
        <v>176</v>
      </c>
      <c r="F339" s="172">
        <f t="shared" si="54"/>
        <v>21.379310344827587</v>
      </c>
      <c r="G339" s="65">
        <v>19</v>
      </c>
      <c r="H339" s="66">
        <v>28</v>
      </c>
      <c r="I339" s="66">
        <v>145</v>
      </c>
      <c r="J339" s="66">
        <v>176</v>
      </c>
      <c r="K339" s="172">
        <f t="shared" si="55"/>
        <v>21.379310344827587</v>
      </c>
      <c r="L339" s="66">
        <v>0</v>
      </c>
      <c r="M339" s="66">
        <v>0</v>
      </c>
      <c r="N339" s="66">
        <v>0</v>
      </c>
      <c r="O339" s="67">
        <v>0</v>
      </c>
      <c r="P339" s="172" t="s">
        <v>300</v>
      </c>
      <c r="Q339" s="65">
        <f t="shared" si="57"/>
        <v>19</v>
      </c>
      <c r="R339" s="66">
        <f t="shared" si="58"/>
        <v>28</v>
      </c>
      <c r="S339" s="66">
        <f t="shared" si="59"/>
        <v>145</v>
      </c>
      <c r="T339" s="67">
        <f t="shared" si="60"/>
        <v>176</v>
      </c>
      <c r="U339" s="172">
        <f t="shared" si="61"/>
        <v>21.379310344827587</v>
      </c>
    </row>
    <row r="340" spans="1:21" ht="12.75" customHeight="1" x14ac:dyDescent="0.2">
      <c r="A340" s="60" t="s">
        <v>136</v>
      </c>
      <c r="B340" s="68">
        <v>1484</v>
      </c>
      <c r="C340" s="69">
        <v>3794</v>
      </c>
      <c r="D340" s="69">
        <v>34557</v>
      </c>
      <c r="E340" s="70">
        <v>20668</v>
      </c>
      <c r="F340" s="173">
        <f t="shared" si="54"/>
        <v>-40.191567555053972</v>
      </c>
      <c r="G340" s="68">
        <v>967</v>
      </c>
      <c r="H340" s="69">
        <v>1390</v>
      </c>
      <c r="I340" s="69">
        <v>18255</v>
      </c>
      <c r="J340" s="69">
        <v>9192</v>
      </c>
      <c r="K340" s="173">
        <f t="shared" si="55"/>
        <v>-49.646672144617916</v>
      </c>
      <c r="L340" s="69">
        <v>915</v>
      </c>
      <c r="M340" s="69">
        <v>1193</v>
      </c>
      <c r="N340" s="69">
        <v>17298</v>
      </c>
      <c r="O340" s="70">
        <v>11370</v>
      </c>
      <c r="P340" s="173">
        <f t="shared" si="56"/>
        <v>-34.269857787027405</v>
      </c>
      <c r="Q340" s="68">
        <f t="shared" si="57"/>
        <v>1882</v>
      </c>
      <c r="R340" s="69">
        <f t="shared" si="58"/>
        <v>2583</v>
      </c>
      <c r="S340" s="69">
        <f t="shared" si="59"/>
        <v>35553</v>
      </c>
      <c r="T340" s="70">
        <f t="shared" si="60"/>
        <v>20562</v>
      </c>
      <c r="U340" s="173">
        <f t="shared" si="61"/>
        <v>-42.165218125052739</v>
      </c>
    </row>
    <row r="341" spans="1:21" ht="12.75" customHeight="1" x14ac:dyDescent="0.2">
      <c r="A341" s="60" t="s">
        <v>274</v>
      </c>
      <c r="B341" s="62"/>
      <c r="C341" s="63"/>
      <c r="D341" s="63"/>
      <c r="E341" s="64"/>
      <c r="F341" s="170"/>
      <c r="G341" s="62"/>
      <c r="H341" s="63"/>
      <c r="I341" s="63"/>
      <c r="J341" s="63"/>
      <c r="K341" s="170"/>
      <c r="L341" s="63"/>
      <c r="M341" s="63"/>
      <c r="N341" s="63"/>
      <c r="O341" s="64"/>
      <c r="P341" s="170"/>
      <c r="Q341" s="62"/>
      <c r="R341" s="63"/>
      <c r="S341" s="63"/>
      <c r="T341" s="64"/>
      <c r="U341" s="170"/>
    </row>
    <row r="342" spans="1:21" ht="12.75" customHeight="1" x14ac:dyDescent="0.2">
      <c r="A342" s="61" t="s">
        <v>275</v>
      </c>
      <c r="B342" s="65">
        <v>0</v>
      </c>
      <c r="C342" s="66">
        <v>0</v>
      </c>
      <c r="D342" s="66">
        <v>72</v>
      </c>
      <c r="E342" s="67">
        <v>17</v>
      </c>
      <c r="F342" s="172">
        <f t="shared" si="54"/>
        <v>-76.388888888888886</v>
      </c>
      <c r="G342" s="65">
        <v>0</v>
      </c>
      <c r="H342" s="66">
        <v>1</v>
      </c>
      <c r="I342" s="66">
        <v>97</v>
      </c>
      <c r="J342" s="66">
        <v>103</v>
      </c>
      <c r="K342" s="172">
        <f t="shared" si="55"/>
        <v>6.1855670103092786</v>
      </c>
      <c r="L342" s="66">
        <v>0</v>
      </c>
      <c r="M342" s="66">
        <v>0</v>
      </c>
      <c r="N342" s="66">
        <v>0</v>
      </c>
      <c r="O342" s="67">
        <v>0</v>
      </c>
      <c r="P342" s="172" t="s">
        <v>300</v>
      </c>
      <c r="Q342" s="65">
        <f t="shared" si="57"/>
        <v>0</v>
      </c>
      <c r="R342" s="66">
        <f t="shared" si="58"/>
        <v>1</v>
      </c>
      <c r="S342" s="66">
        <f t="shared" si="59"/>
        <v>97</v>
      </c>
      <c r="T342" s="67">
        <f t="shared" si="60"/>
        <v>103</v>
      </c>
      <c r="U342" s="172">
        <f t="shared" si="61"/>
        <v>6.1855670103092786</v>
      </c>
    </row>
    <row r="343" spans="1:21" ht="12.75" customHeight="1" x14ac:dyDescent="0.2">
      <c r="A343" s="61" t="s">
        <v>276</v>
      </c>
      <c r="B343" s="65">
        <v>0</v>
      </c>
      <c r="C343" s="66">
        <v>0</v>
      </c>
      <c r="D343" s="66">
        <v>65</v>
      </c>
      <c r="E343" s="67">
        <v>0</v>
      </c>
      <c r="F343" s="172">
        <f t="shared" si="54"/>
        <v>-100</v>
      </c>
      <c r="G343" s="65">
        <v>2</v>
      </c>
      <c r="H343" s="66">
        <v>0</v>
      </c>
      <c r="I343" s="66">
        <v>76</v>
      </c>
      <c r="J343" s="66">
        <v>4</v>
      </c>
      <c r="K343" s="172">
        <f t="shared" si="55"/>
        <v>-94.73684210526315</v>
      </c>
      <c r="L343" s="66">
        <v>0</v>
      </c>
      <c r="M343" s="66">
        <v>0</v>
      </c>
      <c r="N343" s="66">
        <v>0</v>
      </c>
      <c r="O343" s="67">
        <v>0</v>
      </c>
      <c r="P343" s="172" t="s">
        <v>300</v>
      </c>
      <c r="Q343" s="65">
        <f t="shared" si="57"/>
        <v>2</v>
      </c>
      <c r="R343" s="66">
        <f t="shared" si="58"/>
        <v>0</v>
      </c>
      <c r="S343" s="66">
        <f t="shared" si="59"/>
        <v>76</v>
      </c>
      <c r="T343" s="67">
        <f t="shared" si="60"/>
        <v>4</v>
      </c>
      <c r="U343" s="172">
        <f t="shared" si="61"/>
        <v>-94.73684210526315</v>
      </c>
    </row>
    <row r="344" spans="1:21" ht="12.75" customHeight="1" x14ac:dyDescent="0.2">
      <c r="A344" s="61" t="s">
        <v>277</v>
      </c>
      <c r="B344" s="65">
        <v>0</v>
      </c>
      <c r="C344" s="66">
        <v>0</v>
      </c>
      <c r="D344" s="66">
        <v>176</v>
      </c>
      <c r="E344" s="67">
        <v>0</v>
      </c>
      <c r="F344" s="172">
        <f t="shared" si="54"/>
        <v>-100</v>
      </c>
      <c r="G344" s="65">
        <v>27</v>
      </c>
      <c r="H344" s="66">
        <v>29</v>
      </c>
      <c r="I344" s="66">
        <v>405</v>
      </c>
      <c r="J344" s="66">
        <v>148</v>
      </c>
      <c r="K344" s="172">
        <f t="shared" si="55"/>
        <v>-63.456790123456784</v>
      </c>
      <c r="L344" s="66">
        <v>0</v>
      </c>
      <c r="M344" s="66">
        <v>0</v>
      </c>
      <c r="N344" s="66">
        <v>0</v>
      </c>
      <c r="O344" s="67">
        <v>0</v>
      </c>
      <c r="P344" s="172" t="s">
        <v>300</v>
      </c>
      <c r="Q344" s="65">
        <f t="shared" si="57"/>
        <v>27</v>
      </c>
      <c r="R344" s="66">
        <f t="shared" si="58"/>
        <v>29</v>
      </c>
      <c r="S344" s="66">
        <f t="shared" si="59"/>
        <v>405</v>
      </c>
      <c r="T344" s="67">
        <f t="shared" si="60"/>
        <v>148</v>
      </c>
      <c r="U344" s="172">
        <f t="shared" si="61"/>
        <v>-63.456790123456784</v>
      </c>
    </row>
    <row r="345" spans="1:21" ht="12.75" customHeight="1" x14ac:dyDescent="0.2">
      <c r="A345" s="61" t="s">
        <v>278</v>
      </c>
      <c r="B345" s="65">
        <v>0</v>
      </c>
      <c r="C345" s="66">
        <v>0</v>
      </c>
      <c r="D345" s="66">
        <v>0</v>
      </c>
      <c r="E345" s="67">
        <v>0</v>
      </c>
      <c r="F345" s="172" t="s">
        <v>300</v>
      </c>
      <c r="G345" s="65">
        <v>0</v>
      </c>
      <c r="H345" s="66">
        <v>0</v>
      </c>
      <c r="I345" s="66">
        <v>11</v>
      </c>
      <c r="J345" s="66">
        <v>0</v>
      </c>
      <c r="K345" s="172">
        <f t="shared" si="55"/>
        <v>-100</v>
      </c>
      <c r="L345" s="66">
        <v>0</v>
      </c>
      <c r="M345" s="66">
        <v>0</v>
      </c>
      <c r="N345" s="66">
        <v>0</v>
      </c>
      <c r="O345" s="67">
        <v>0</v>
      </c>
      <c r="P345" s="172" t="s">
        <v>300</v>
      </c>
      <c r="Q345" s="65">
        <f t="shared" si="57"/>
        <v>0</v>
      </c>
      <c r="R345" s="66">
        <f t="shared" si="58"/>
        <v>0</v>
      </c>
      <c r="S345" s="66">
        <f t="shared" si="59"/>
        <v>11</v>
      </c>
      <c r="T345" s="67">
        <f t="shared" si="60"/>
        <v>0</v>
      </c>
      <c r="U345" s="172">
        <f t="shared" si="61"/>
        <v>-100</v>
      </c>
    </row>
    <row r="346" spans="1:21" ht="12.75" customHeight="1" x14ac:dyDescent="0.2">
      <c r="A346" s="61" t="s">
        <v>279</v>
      </c>
      <c r="B346" s="65">
        <v>0</v>
      </c>
      <c r="C346" s="66">
        <v>0</v>
      </c>
      <c r="D346" s="66">
        <v>0</v>
      </c>
      <c r="E346" s="67">
        <v>0</v>
      </c>
      <c r="F346" s="172" t="s">
        <v>300</v>
      </c>
      <c r="G346" s="65">
        <v>0</v>
      </c>
      <c r="H346" s="66">
        <v>0</v>
      </c>
      <c r="I346" s="66">
        <v>1</v>
      </c>
      <c r="J346" s="66">
        <v>0</v>
      </c>
      <c r="K346" s="172">
        <f t="shared" si="55"/>
        <v>-100</v>
      </c>
      <c r="L346" s="66">
        <v>0</v>
      </c>
      <c r="M346" s="66">
        <v>0</v>
      </c>
      <c r="N346" s="66">
        <v>0</v>
      </c>
      <c r="O346" s="67">
        <v>0</v>
      </c>
      <c r="P346" s="172" t="s">
        <v>300</v>
      </c>
      <c r="Q346" s="65">
        <f t="shared" si="57"/>
        <v>0</v>
      </c>
      <c r="R346" s="66">
        <f t="shared" si="58"/>
        <v>0</v>
      </c>
      <c r="S346" s="66">
        <f t="shared" si="59"/>
        <v>1</v>
      </c>
      <c r="T346" s="67">
        <f t="shared" si="60"/>
        <v>0</v>
      </c>
      <c r="U346" s="172">
        <f t="shared" si="61"/>
        <v>-100</v>
      </c>
    </row>
    <row r="347" spans="1:21" ht="12.75" customHeight="1" x14ac:dyDescent="0.2">
      <c r="A347" s="61" t="s">
        <v>280</v>
      </c>
      <c r="B347" s="65">
        <v>9</v>
      </c>
      <c r="C347" s="66">
        <v>5</v>
      </c>
      <c r="D347" s="66">
        <v>17</v>
      </c>
      <c r="E347" s="67">
        <v>116</v>
      </c>
      <c r="F347" s="172">
        <f t="shared" si="54"/>
        <v>582.35294117647061</v>
      </c>
      <c r="G347" s="65">
        <v>29</v>
      </c>
      <c r="H347" s="66">
        <v>22</v>
      </c>
      <c r="I347" s="66">
        <v>158</v>
      </c>
      <c r="J347" s="66">
        <v>251</v>
      </c>
      <c r="K347" s="172">
        <f t="shared" si="55"/>
        <v>58.860759493670891</v>
      </c>
      <c r="L347" s="66">
        <v>0</v>
      </c>
      <c r="M347" s="66">
        <v>0</v>
      </c>
      <c r="N347" s="66">
        <v>0</v>
      </c>
      <c r="O347" s="67">
        <v>0</v>
      </c>
      <c r="P347" s="172" t="s">
        <v>300</v>
      </c>
      <c r="Q347" s="65">
        <f t="shared" si="57"/>
        <v>29</v>
      </c>
      <c r="R347" s="66">
        <f t="shared" si="58"/>
        <v>22</v>
      </c>
      <c r="S347" s="66">
        <f t="shared" si="59"/>
        <v>158</v>
      </c>
      <c r="T347" s="67">
        <f t="shared" si="60"/>
        <v>251</v>
      </c>
      <c r="U347" s="172">
        <f t="shared" si="61"/>
        <v>58.860759493670891</v>
      </c>
    </row>
    <row r="348" spans="1:21" ht="12.75" customHeight="1" x14ac:dyDescent="0.2">
      <c r="A348" s="60" t="s">
        <v>136</v>
      </c>
      <c r="B348" s="68">
        <v>9</v>
      </c>
      <c r="C348" s="69">
        <v>5</v>
      </c>
      <c r="D348" s="69">
        <v>330</v>
      </c>
      <c r="E348" s="70">
        <v>133</v>
      </c>
      <c r="F348" s="173">
        <f t="shared" si="54"/>
        <v>-59.696969696969695</v>
      </c>
      <c r="G348" s="68">
        <v>58</v>
      </c>
      <c r="H348" s="69">
        <v>52</v>
      </c>
      <c r="I348" s="69">
        <v>748</v>
      </c>
      <c r="J348" s="69">
        <v>506</v>
      </c>
      <c r="K348" s="173">
        <f t="shared" si="55"/>
        <v>-32.352941176470587</v>
      </c>
      <c r="L348" s="69">
        <v>0</v>
      </c>
      <c r="M348" s="69">
        <v>0</v>
      </c>
      <c r="N348" s="69">
        <v>0</v>
      </c>
      <c r="O348" s="70">
        <v>0</v>
      </c>
      <c r="P348" s="173" t="s">
        <v>300</v>
      </c>
      <c r="Q348" s="68">
        <f t="shared" si="57"/>
        <v>58</v>
      </c>
      <c r="R348" s="69">
        <f t="shared" si="58"/>
        <v>52</v>
      </c>
      <c r="S348" s="69">
        <f t="shared" si="59"/>
        <v>748</v>
      </c>
      <c r="T348" s="70">
        <f t="shared" si="60"/>
        <v>506</v>
      </c>
      <c r="U348" s="173">
        <f t="shared" si="61"/>
        <v>-32.352941176470587</v>
      </c>
    </row>
    <row r="349" spans="1:21" ht="12.75" customHeight="1" x14ac:dyDescent="0.2">
      <c r="A349" s="60" t="s">
        <v>281</v>
      </c>
      <c r="B349" s="62"/>
      <c r="C349" s="63"/>
      <c r="D349" s="63"/>
      <c r="E349" s="64"/>
      <c r="F349" s="170"/>
      <c r="G349" s="62"/>
      <c r="H349" s="63"/>
      <c r="I349" s="63"/>
      <c r="J349" s="63"/>
      <c r="K349" s="170"/>
      <c r="L349" s="63"/>
      <c r="M349" s="63"/>
      <c r="N349" s="63"/>
      <c r="O349" s="64"/>
      <c r="P349" s="170"/>
      <c r="Q349" s="62"/>
      <c r="R349" s="63"/>
      <c r="S349" s="63"/>
      <c r="T349" s="64"/>
      <c r="U349" s="170"/>
    </row>
    <row r="350" spans="1:21" ht="12.75" customHeight="1" x14ac:dyDescent="0.2">
      <c r="A350" s="61" t="s">
        <v>282</v>
      </c>
      <c r="B350" s="65">
        <v>0</v>
      </c>
      <c r="C350" s="66">
        <v>0</v>
      </c>
      <c r="D350" s="66">
        <v>90</v>
      </c>
      <c r="E350" s="67">
        <v>11</v>
      </c>
      <c r="F350" s="172">
        <f t="shared" si="54"/>
        <v>-87.777777777777771</v>
      </c>
      <c r="G350" s="65">
        <v>37</v>
      </c>
      <c r="H350" s="66">
        <v>1</v>
      </c>
      <c r="I350" s="66">
        <v>152</v>
      </c>
      <c r="J350" s="66">
        <v>60</v>
      </c>
      <c r="K350" s="172">
        <f t="shared" si="55"/>
        <v>-60.526315789473685</v>
      </c>
      <c r="L350" s="66">
        <v>0</v>
      </c>
      <c r="M350" s="66">
        <v>0</v>
      </c>
      <c r="N350" s="66">
        <v>0</v>
      </c>
      <c r="O350" s="67">
        <v>0</v>
      </c>
      <c r="P350" s="172" t="s">
        <v>300</v>
      </c>
      <c r="Q350" s="65">
        <f t="shared" si="57"/>
        <v>37</v>
      </c>
      <c r="R350" s="66">
        <f t="shared" si="58"/>
        <v>1</v>
      </c>
      <c r="S350" s="66">
        <f t="shared" si="59"/>
        <v>152</v>
      </c>
      <c r="T350" s="67">
        <f t="shared" si="60"/>
        <v>60</v>
      </c>
      <c r="U350" s="172">
        <f t="shared" si="61"/>
        <v>-60.526315789473685</v>
      </c>
    </row>
    <row r="351" spans="1:21" ht="12.75" customHeight="1" x14ac:dyDescent="0.2">
      <c r="A351" s="61" t="s">
        <v>283</v>
      </c>
      <c r="B351" s="65">
        <v>0</v>
      </c>
      <c r="C351" s="66">
        <v>0</v>
      </c>
      <c r="D351" s="66">
        <v>0</v>
      </c>
      <c r="E351" s="67">
        <v>50</v>
      </c>
      <c r="F351" s="172" t="s">
        <v>300</v>
      </c>
      <c r="G351" s="65">
        <v>0</v>
      </c>
      <c r="H351" s="66">
        <v>0</v>
      </c>
      <c r="I351" s="66">
        <v>0</v>
      </c>
      <c r="J351" s="66">
        <v>50</v>
      </c>
      <c r="K351" s="172" t="s">
        <v>300</v>
      </c>
      <c r="L351" s="66">
        <v>0</v>
      </c>
      <c r="M351" s="66">
        <v>0</v>
      </c>
      <c r="N351" s="66">
        <v>0</v>
      </c>
      <c r="O351" s="67">
        <v>0</v>
      </c>
      <c r="P351" s="172" t="s">
        <v>300</v>
      </c>
      <c r="Q351" s="65">
        <f t="shared" si="57"/>
        <v>0</v>
      </c>
      <c r="R351" s="66">
        <f t="shared" si="58"/>
        <v>0</v>
      </c>
      <c r="S351" s="66">
        <f t="shared" si="59"/>
        <v>0</v>
      </c>
      <c r="T351" s="67">
        <f t="shared" si="60"/>
        <v>50</v>
      </c>
      <c r="U351" s="172" t="s">
        <v>300</v>
      </c>
    </row>
    <row r="352" spans="1:21" ht="12.75" customHeight="1" x14ac:dyDescent="0.2">
      <c r="A352" s="61" t="s">
        <v>284</v>
      </c>
      <c r="B352" s="65">
        <v>0</v>
      </c>
      <c r="C352" s="66">
        <v>12</v>
      </c>
      <c r="D352" s="66">
        <v>235</v>
      </c>
      <c r="E352" s="67">
        <v>170</v>
      </c>
      <c r="F352" s="172">
        <f t="shared" si="54"/>
        <v>-27.659574468085108</v>
      </c>
      <c r="G352" s="65">
        <v>26</v>
      </c>
      <c r="H352" s="66">
        <v>27</v>
      </c>
      <c r="I352" s="66">
        <v>163</v>
      </c>
      <c r="J352" s="66">
        <v>204</v>
      </c>
      <c r="K352" s="172">
        <f t="shared" si="55"/>
        <v>25.153374233128833</v>
      </c>
      <c r="L352" s="66">
        <v>0</v>
      </c>
      <c r="M352" s="66">
        <v>0</v>
      </c>
      <c r="N352" s="66">
        <v>0</v>
      </c>
      <c r="O352" s="67">
        <v>0</v>
      </c>
      <c r="P352" s="172" t="s">
        <v>300</v>
      </c>
      <c r="Q352" s="65">
        <f t="shared" si="57"/>
        <v>26</v>
      </c>
      <c r="R352" s="66">
        <f t="shared" si="58"/>
        <v>27</v>
      </c>
      <c r="S352" s="66">
        <f t="shared" si="59"/>
        <v>163</v>
      </c>
      <c r="T352" s="67">
        <f t="shared" si="60"/>
        <v>204</v>
      </c>
      <c r="U352" s="172">
        <f t="shared" si="61"/>
        <v>25.153374233128833</v>
      </c>
    </row>
    <row r="353" spans="1:21" ht="12.75" customHeight="1" x14ac:dyDescent="0.2">
      <c r="A353" s="61" t="s">
        <v>285</v>
      </c>
      <c r="B353" s="65">
        <v>28</v>
      </c>
      <c r="C353" s="66">
        <v>0</v>
      </c>
      <c r="D353" s="66">
        <v>210</v>
      </c>
      <c r="E353" s="67">
        <v>0</v>
      </c>
      <c r="F353" s="172">
        <f t="shared" si="54"/>
        <v>-100</v>
      </c>
      <c r="G353" s="65">
        <v>21</v>
      </c>
      <c r="H353" s="66">
        <v>0</v>
      </c>
      <c r="I353" s="66">
        <v>181</v>
      </c>
      <c r="J353" s="66">
        <v>0</v>
      </c>
      <c r="K353" s="172">
        <f t="shared" si="55"/>
        <v>-100</v>
      </c>
      <c r="L353" s="66">
        <v>0</v>
      </c>
      <c r="M353" s="66">
        <v>0</v>
      </c>
      <c r="N353" s="66">
        <v>0</v>
      </c>
      <c r="O353" s="67">
        <v>0</v>
      </c>
      <c r="P353" s="172" t="s">
        <v>300</v>
      </c>
      <c r="Q353" s="65">
        <f t="shared" si="57"/>
        <v>21</v>
      </c>
      <c r="R353" s="66">
        <f t="shared" si="58"/>
        <v>0</v>
      </c>
      <c r="S353" s="66">
        <f t="shared" si="59"/>
        <v>181</v>
      </c>
      <c r="T353" s="67">
        <f t="shared" si="60"/>
        <v>0</v>
      </c>
      <c r="U353" s="172">
        <f t="shared" si="61"/>
        <v>-100</v>
      </c>
    </row>
    <row r="354" spans="1:21" ht="12.75" customHeight="1" x14ac:dyDescent="0.2">
      <c r="A354" s="61" t="s">
        <v>286</v>
      </c>
      <c r="B354" s="65">
        <v>0</v>
      </c>
      <c r="C354" s="66">
        <v>0</v>
      </c>
      <c r="D354" s="66">
        <v>14</v>
      </c>
      <c r="E354" s="67">
        <v>0</v>
      </c>
      <c r="F354" s="172">
        <f t="shared" si="54"/>
        <v>-100</v>
      </c>
      <c r="G354" s="65">
        <v>2</v>
      </c>
      <c r="H354" s="66">
        <v>4</v>
      </c>
      <c r="I354" s="66">
        <v>141</v>
      </c>
      <c r="J354" s="66">
        <v>82</v>
      </c>
      <c r="K354" s="172">
        <f t="shared" si="55"/>
        <v>-41.843971631205676</v>
      </c>
      <c r="L354" s="66">
        <v>0</v>
      </c>
      <c r="M354" s="66">
        <v>0</v>
      </c>
      <c r="N354" s="66">
        <v>0</v>
      </c>
      <c r="O354" s="67">
        <v>0</v>
      </c>
      <c r="P354" s="172" t="s">
        <v>300</v>
      </c>
      <c r="Q354" s="65">
        <f t="shared" si="57"/>
        <v>2</v>
      </c>
      <c r="R354" s="66">
        <f t="shared" si="58"/>
        <v>4</v>
      </c>
      <c r="S354" s="66">
        <f t="shared" si="59"/>
        <v>141</v>
      </c>
      <c r="T354" s="67">
        <f t="shared" si="60"/>
        <v>82</v>
      </c>
      <c r="U354" s="172">
        <f t="shared" si="61"/>
        <v>-41.843971631205676</v>
      </c>
    </row>
    <row r="355" spans="1:21" ht="12.75" customHeight="1" x14ac:dyDescent="0.2">
      <c r="A355" s="60" t="s">
        <v>136</v>
      </c>
      <c r="B355" s="68">
        <v>28</v>
      </c>
      <c r="C355" s="69">
        <v>12</v>
      </c>
      <c r="D355" s="69">
        <v>549</v>
      </c>
      <c r="E355" s="70">
        <v>231</v>
      </c>
      <c r="F355" s="173">
        <f t="shared" si="54"/>
        <v>-57.923497267759558</v>
      </c>
      <c r="G355" s="68">
        <v>86</v>
      </c>
      <c r="H355" s="69">
        <v>32</v>
      </c>
      <c r="I355" s="69">
        <v>637</v>
      </c>
      <c r="J355" s="69">
        <v>396</v>
      </c>
      <c r="K355" s="173">
        <f t="shared" si="55"/>
        <v>-37.833594976452119</v>
      </c>
      <c r="L355" s="69">
        <v>0</v>
      </c>
      <c r="M355" s="69">
        <v>0</v>
      </c>
      <c r="N355" s="69">
        <v>0</v>
      </c>
      <c r="O355" s="70">
        <v>0</v>
      </c>
      <c r="P355" s="173" t="s">
        <v>300</v>
      </c>
      <c r="Q355" s="68">
        <f t="shared" si="57"/>
        <v>86</v>
      </c>
      <c r="R355" s="69">
        <f t="shared" si="58"/>
        <v>32</v>
      </c>
      <c r="S355" s="69">
        <f t="shared" si="59"/>
        <v>637</v>
      </c>
      <c r="T355" s="70">
        <f t="shared" si="60"/>
        <v>396</v>
      </c>
      <c r="U355" s="173">
        <f t="shared" si="61"/>
        <v>-37.833594976452119</v>
      </c>
    </row>
    <row r="356" spans="1:21" ht="12.75" customHeight="1" x14ac:dyDescent="0.2">
      <c r="A356" s="60" t="s">
        <v>287</v>
      </c>
      <c r="B356" s="62"/>
      <c r="C356" s="63"/>
      <c r="D356" s="63"/>
      <c r="E356" s="64"/>
      <c r="F356" s="170"/>
      <c r="G356" s="62"/>
      <c r="H356" s="63"/>
      <c r="I356" s="63"/>
      <c r="J356" s="63"/>
      <c r="K356" s="170"/>
      <c r="L356" s="63"/>
      <c r="M356" s="63"/>
      <c r="N356" s="63"/>
      <c r="O356" s="64"/>
      <c r="P356" s="170"/>
      <c r="Q356" s="62"/>
      <c r="R356" s="63"/>
      <c r="S356" s="63"/>
      <c r="T356" s="64"/>
      <c r="U356" s="170"/>
    </row>
    <row r="357" spans="1:21" ht="12.75" customHeight="1" x14ac:dyDescent="0.2">
      <c r="A357" s="61" t="s">
        <v>288</v>
      </c>
      <c r="B357" s="65">
        <v>18</v>
      </c>
      <c r="C357" s="66">
        <v>0</v>
      </c>
      <c r="D357" s="66">
        <v>193</v>
      </c>
      <c r="E357" s="67">
        <v>31</v>
      </c>
      <c r="F357" s="172">
        <f t="shared" si="54"/>
        <v>-83.937823834196891</v>
      </c>
      <c r="G357" s="65">
        <v>42</v>
      </c>
      <c r="H357" s="66">
        <v>2</v>
      </c>
      <c r="I357" s="66">
        <v>412</v>
      </c>
      <c r="J357" s="66">
        <v>78</v>
      </c>
      <c r="K357" s="172">
        <f t="shared" si="55"/>
        <v>-81.067961165048544</v>
      </c>
      <c r="L357" s="66">
        <v>0</v>
      </c>
      <c r="M357" s="66">
        <v>0</v>
      </c>
      <c r="N357" s="66">
        <v>0</v>
      </c>
      <c r="O357" s="67">
        <v>0</v>
      </c>
      <c r="P357" s="172" t="s">
        <v>300</v>
      </c>
      <c r="Q357" s="65">
        <f t="shared" si="57"/>
        <v>42</v>
      </c>
      <c r="R357" s="66">
        <f t="shared" si="58"/>
        <v>2</v>
      </c>
      <c r="S357" s="66">
        <f t="shared" si="59"/>
        <v>412</v>
      </c>
      <c r="T357" s="67">
        <f t="shared" si="60"/>
        <v>78</v>
      </c>
      <c r="U357" s="172">
        <f t="shared" si="61"/>
        <v>-81.067961165048544</v>
      </c>
    </row>
    <row r="358" spans="1:21" ht="12.75" customHeight="1" x14ac:dyDescent="0.2">
      <c r="A358" s="61" t="s">
        <v>289</v>
      </c>
      <c r="B358" s="65">
        <v>0</v>
      </c>
      <c r="C358" s="66">
        <v>0</v>
      </c>
      <c r="D358" s="66">
        <v>2</v>
      </c>
      <c r="E358" s="67">
        <v>0</v>
      </c>
      <c r="F358" s="172">
        <f t="shared" si="54"/>
        <v>-100</v>
      </c>
      <c r="G358" s="65">
        <v>0</v>
      </c>
      <c r="H358" s="66">
        <v>0</v>
      </c>
      <c r="I358" s="66">
        <v>16</v>
      </c>
      <c r="J358" s="66">
        <v>0</v>
      </c>
      <c r="K358" s="172">
        <f t="shared" si="55"/>
        <v>-100</v>
      </c>
      <c r="L358" s="66">
        <v>0</v>
      </c>
      <c r="M358" s="66">
        <v>0</v>
      </c>
      <c r="N358" s="66">
        <v>0</v>
      </c>
      <c r="O358" s="67">
        <v>0</v>
      </c>
      <c r="P358" s="172" t="s">
        <v>300</v>
      </c>
      <c r="Q358" s="65">
        <f t="shared" si="57"/>
        <v>0</v>
      </c>
      <c r="R358" s="66">
        <f t="shared" si="58"/>
        <v>0</v>
      </c>
      <c r="S358" s="66">
        <f t="shared" si="59"/>
        <v>16</v>
      </c>
      <c r="T358" s="67">
        <f t="shared" si="60"/>
        <v>0</v>
      </c>
      <c r="U358" s="172">
        <f t="shared" si="61"/>
        <v>-100</v>
      </c>
    </row>
    <row r="359" spans="1:21" ht="12.75" customHeight="1" x14ac:dyDescent="0.2">
      <c r="A359" s="61" t="s">
        <v>290</v>
      </c>
      <c r="B359" s="65">
        <v>0</v>
      </c>
      <c r="C359" s="66">
        <v>0</v>
      </c>
      <c r="D359" s="66">
        <v>0</v>
      </c>
      <c r="E359" s="67">
        <v>0</v>
      </c>
      <c r="F359" s="172" t="s">
        <v>300</v>
      </c>
      <c r="G359" s="65">
        <v>0</v>
      </c>
      <c r="H359" s="66">
        <v>5</v>
      </c>
      <c r="I359" s="66">
        <v>0</v>
      </c>
      <c r="J359" s="66">
        <v>44</v>
      </c>
      <c r="K359" s="172" t="s">
        <v>300</v>
      </c>
      <c r="L359" s="66">
        <v>0</v>
      </c>
      <c r="M359" s="66">
        <v>0</v>
      </c>
      <c r="N359" s="66">
        <v>0</v>
      </c>
      <c r="O359" s="67">
        <v>0</v>
      </c>
      <c r="P359" s="172" t="s">
        <v>300</v>
      </c>
      <c r="Q359" s="65">
        <f t="shared" si="57"/>
        <v>0</v>
      </c>
      <c r="R359" s="66">
        <f t="shared" si="58"/>
        <v>5</v>
      </c>
      <c r="S359" s="66">
        <f t="shared" si="59"/>
        <v>0</v>
      </c>
      <c r="T359" s="67">
        <f t="shared" si="60"/>
        <v>44</v>
      </c>
      <c r="U359" s="172" t="s">
        <v>300</v>
      </c>
    </row>
    <row r="360" spans="1:21" ht="12.75" customHeight="1" x14ac:dyDescent="0.2">
      <c r="A360" s="60" t="s">
        <v>136</v>
      </c>
      <c r="B360" s="68">
        <v>18</v>
      </c>
      <c r="C360" s="69">
        <v>0</v>
      </c>
      <c r="D360" s="69">
        <v>195</v>
      </c>
      <c r="E360" s="70">
        <v>31</v>
      </c>
      <c r="F360" s="173">
        <f t="shared" si="54"/>
        <v>-84.102564102564102</v>
      </c>
      <c r="G360" s="68">
        <v>42</v>
      </c>
      <c r="H360" s="69">
        <v>7</v>
      </c>
      <c r="I360" s="69">
        <v>428</v>
      </c>
      <c r="J360" s="69">
        <v>122</v>
      </c>
      <c r="K360" s="173">
        <f t="shared" si="55"/>
        <v>-71.495327102803742</v>
      </c>
      <c r="L360" s="69">
        <v>0</v>
      </c>
      <c r="M360" s="69">
        <v>0</v>
      </c>
      <c r="N360" s="69">
        <v>0</v>
      </c>
      <c r="O360" s="70">
        <v>0</v>
      </c>
      <c r="P360" s="173" t="s">
        <v>300</v>
      </c>
      <c r="Q360" s="68">
        <f t="shared" si="57"/>
        <v>42</v>
      </c>
      <c r="R360" s="69">
        <f t="shared" si="58"/>
        <v>7</v>
      </c>
      <c r="S360" s="69">
        <f t="shared" si="59"/>
        <v>428</v>
      </c>
      <c r="T360" s="70">
        <f t="shared" si="60"/>
        <v>122</v>
      </c>
      <c r="U360" s="173">
        <f t="shared" si="61"/>
        <v>-71.495327102803742</v>
      </c>
    </row>
    <row r="361" spans="1:21" ht="12.75" customHeight="1" x14ac:dyDescent="0.2">
      <c r="A361" s="60" t="s">
        <v>306</v>
      </c>
      <c r="B361" s="68">
        <v>982418</v>
      </c>
      <c r="C361" s="69">
        <v>1133506</v>
      </c>
      <c r="D361" s="69">
        <v>11388624</v>
      </c>
      <c r="E361" s="70">
        <v>9182647</v>
      </c>
      <c r="F361" s="173">
        <f t="shared" si="54"/>
        <v>-19.370004664303604</v>
      </c>
      <c r="G361" s="68">
        <v>697819</v>
      </c>
      <c r="H361" s="69">
        <v>744237</v>
      </c>
      <c r="I361" s="69">
        <v>8954239</v>
      </c>
      <c r="J361" s="69">
        <v>7199152</v>
      </c>
      <c r="K361" s="173">
        <f t="shared" si="55"/>
        <v>-19.600627144305619</v>
      </c>
      <c r="L361" s="69">
        <v>270361</v>
      </c>
      <c r="M361" s="69">
        <v>339194</v>
      </c>
      <c r="N361" s="69">
        <v>2387116</v>
      </c>
      <c r="O361" s="70">
        <v>2015869</v>
      </c>
      <c r="P361" s="173">
        <f t="shared" si="56"/>
        <v>-15.55211393162293</v>
      </c>
      <c r="Q361" s="68">
        <f t="shared" si="57"/>
        <v>968180</v>
      </c>
      <c r="R361" s="69">
        <f t="shared" si="58"/>
        <v>1083431</v>
      </c>
      <c r="S361" s="69">
        <f t="shared" si="59"/>
        <v>11341355</v>
      </c>
      <c r="T361" s="70">
        <f t="shared" si="60"/>
        <v>9215021</v>
      </c>
      <c r="U361" s="173">
        <f t="shared" si="61"/>
        <v>-18.74850050985971</v>
      </c>
    </row>
    <row r="362" spans="1:21" ht="12.75" customHeight="1" x14ac:dyDescent="0.2">
      <c r="A362" s="60"/>
      <c r="B362" s="68"/>
      <c r="C362" s="69"/>
      <c r="D362" s="69"/>
      <c r="E362" s="70"/>
      <c r="F362" s="173"/>
      <c r="G362" s="68"/>
      <c r="H362" s="69"/>
      <c r="I362" s="69"/>
      <c r="J362" s="69"/>
      <c r="K362" s="173"/>
      <c r="L362" s="69"/>
      <c r="M362" s="69"/>
      <c r="N362" s="69"/>
      <c r="O362" s="70"/>
      <c r="P362" s="173"/>
      <c r="Q362" s="68"/>
      <c r="R362" s="69"/>
      <c r="S362" s="69"/>
      <c r="T362" s="70"/>
      <c r="U362" s="173"/>
    </row>
    <row r="363" spans="1:21" ht="12.75" customHeight="1" x14ac:dyDescent="0.2">
      <c r="A363" s="110" t="s">
        <v>345</v>
      </c>
      <c r="B363" s="68"/>
      <c r="C363" s="69"/>
      <c r="D363" s="69"/>
      <c r="E363" s="70"/>
      <c r="F363" s="173"/>
      <c r="G363" s="68"/>
      <c r="H363" s="69"/>
      <c r="I363" s="69"/>
      <c r="J363" s="69"/>
      <c r="K363" s="173"/>
      <c r="L363" s="69"/>
      <c r="M363" s="69"/>
      <c r="N363" s="69"/>
      <c r="O363" s="70"/>
      <c r="P363" s="173"/>
      <c r="Q363" s="68"/>
      <c r="R363" s="69"/>
      <c r="S363" s="69"/>
      <c r="T363" s="70"/>
      <c r="U363" s="173"/>
    </row>
    <row r="364" spans="1:21" s="42" customFormat="1" x14ac:dyDescent="0.2">
      <c r="A364" s="47" t="s">
        <v>63</v>
      </c>
      <c r="B364" s="53">
        <v>274562</v>
      </c>
      <c r="C364" s="54">
        <v>362049</v>
      </c>
      <c r="D364" s="54">
        <v>3062589</v>
      </c>
      <c r="E364" s="55">
        <v>2556798</v>
      </c>
      <c r="F364" s="176">
        <f t="shared" si="54"/>
        <v>-16.515144539472974</v>
      </c>
      <c r="G364" s="53">
        <v>124125</v>
      </c>
      <c r="H364" s="54">
        <v>128639</v>
      </c>
      <c r="I364" s="54">
        <v>1675264</v>
      </c>
      <c r="J364" s="54">
        <v>1320519</v>
      </c>
      <c r="K364" s="176">
        <f t="shared" si="55"/>
        <v>-21.175468463477994</v>
      </c>
      <c r="L364" s="54">
        <v>160677</v>
      </c>
      <c r="M364" s="54">
        <v>209942</v>
      </c>
      <c r="N364" s="54">
        <v>1418764</v>
      </c>
      <c r="O364" s="55">
        <v>1236617</v>
      </c>
      <c r="P364" s="176">
        <f t="shared" si="56"/>
        <v>-12.838428378504108</v>
      </c>
      <c r="Q364" s="53">
        <f t="shared" si="57"/>
        <v>284802</v>
      </c>
      <c r="R364" s="54">
        <f t="shared" si="58"/>
        <v>338581</v>
      </c>
      <c r="S364" s="54">
        <f t="shared" si="59"/>
        <v>3094028</v>
      </c>
      <c r="T364" s="55">
        <f t="shared" si="60"/>
        <v>2557136</v>
      </c>
      <c r="U364" s="176">
        <f t="shared" si="61"/>
        <v>-17.352525575075596</v>
      </c>
    </row>
    <row r="365" spans="1:21" s="42" customFormat="1" x14ac:dyDescent="0.2">
      <c r="A365" s="47" t="s">
        <v>66</v>
      </c>
      <c r="B365" s="53">
        <v>266</v>
      </c>
      <c r="C365" s="54">
        <v>0</v>
      </c>
      <c r="D365" s="54">
        <v>3194</v>
      </c>
      <c r="E365" s="55">
        <v>1098</v>
      </c>
      <c r="F365" s="176">
        <f t="shared" si="54"/>
        <v>-65.623043206011261</v>
      </c>
      <c r="G365" s="53">
        <v>203</v>
      </c>
      <c r="H365" s="54">
        <v>4</v>
      </c>
      <c r="I365" s="54">
        <v>2067</v>
      </c>
      <c r="J365" s="54">
        <v>609</v>
      </c>
      <c r="K365" s="176">
        <f t="shared" si="55"/>
        <v>-70.537010159651672</v>
      </c>
      <c r="L365" s="54">
        <v>147</v>
      </c>
      <c r="M365" s="54">
        <v>0</v>
      </c>
      <c r="N365" s="54">
        <v>1430</v>
      </c>
      <c r="O365" s="55">
        <v>921</v>
      </c>
      <c r="P365" s="176">
        <f t="shared" si="56"/>
        <v>-35.594405594405593</v>
      </c>
      <c r="Q365" s="53">
        <f t="shared" si="57"/>
        <v>350</v>
      </c>
      <c r="R365" s="54">
        <f t="shared" si="58"/>
        <v>4</v>
      </c>
      <c r="S365" s="54">
        <f t="shared" si="59"/>
        <v>3497</v>
      </c>
      <c r="T365" s="55">
        <f t="shared" si="60"/>
        <v>1530</v>
      </c>
      <c r="U365" s="176">
        <f t="shared" si="61"/>
        <v>-56.248212753788962</v>
      </c>
    </row>
    <row r="366" spans="1:21" s="42" customFormat="1" x14ac:dyDescent="0.2">
      <c r="A366" s="47" t="s">
        <v>67</v>
      </c>
      <c r="B366" s="53">
        <v>452473</v>
      </c>
      <c r="C366" s="54">
        <v>432205</v>
      </c>
      <c r="D366" s="54">
        <v>4851456</v>
      </c>
      <c r="E366" s="55">
        <v>3882524</v>
      </c>
      <c r="F366" s="176">
        <f t="shared" si="54"/>
        <v>-19.971983668408001</v>
      </c>
      <c r="G366" s="53">
        <v>391207</v>
      </c>
      <c r="H366" s="54">
        <v>396243</v>
      </c>
      <c r="I366" s="54">
        <v>4594932</v>
      </c>
      <c r="J366" s="54">
        <v>3785999</v>
      </c>
      <c r="K366" s="176">
        <f t="shared" si="55"/>
        <v>-17.604896002813536</v>
      </c>
      <c r="L366" s="54">
        <v>12418</v>
      </c>
      <c r="M366" s="54">
        <v>18856</v>
      </c>
      <c r="N366" s="54">
        <v>115834</v>
      </c>
      <c r="O366" s="55">
        <v>105045</v>
      </c>
      <c r="P366" s="176">
        <f t="shared" si="56"/>
        <v>-9.3141909974618855</v>
      </c>
      <c r="Q366" s="53">
        <f t="shared" si="57"/>
        <v>403625</v>
      </c>
      <c r="R366" s="54">
        <f t="shared" si="58"/>
        <v>415099</v>
      </c>
      <c r="S366" s="54">
        <f t="shared" si="59"/>
        <v>4710766</v>
      </c>
      <c r="T366" s="55">
        <f t="shared" si="60"/>
        <v>3891044</v>
      </c>
      <c r="U366" s="176">
        <f t="shared" si="61"/>
        <v>-17.401034141793499</v>
      </c>
    </row>
    <row r="367" spans="1:21" s="42" customFormat="1" x14ac:dyDescent="0.2">
      <c r="A367" s="47" t="s">
        <v>68</v>
      </c>
      <c r="B367" s="53">
        <v>76500</v>
      </c>
      <c r="C367" s="54">
        <v>83004</v>
      </c>
      <c r="D367" s="54">
        <v>1377762</v>
      </c>
      <c r="E367" s="55">
        <v>1088388</v>
      </c>
      <c r="F367" s="176">
        <f t="shared" si="54"/>
        <v>-21.003192133329268</v>
      </c>
      <c r="G367" s="53">
        <v>73635</v>
      </c>
      <c r="H367" s="54">
        <v>82597</v>
      </c>
      <c r="I367" s="54">
        <v>1286622</v>
      </c>
      <c r="J367" s="54">
        <v>1037991</v>
      </c>
      <c r="K367" s="176">
        <f t="shared" si="55"/>
        <v>-19.324323694138602</v>
      </c>
      <c r="L367" s="54">
        <v>11788</v>
      </c>
      <c r="M367" s="54">
        <v>9521</v>
      </c>
      <c r="N367" s="54">
        <v>105379</v>
      </c>
      <c r="O367" s="55">
        <v>75560</v>
      </c>
      <c r="P367" s="176">
        <f t="shared" si="56"/>
        <v>-28.296909251368866</v>
      </c>
      <c r="Q367" s="53">
        <f t="shared" si="57"/>
        <v>85423</v>
      </c>
      <c r="R367" s="54">
        <f t="shared" si="58"/>
        <v>92118</v>
      </c>
      <c r="S367" s="54">
        <f t="shared" si="59"/>
        <v>1392001</v>
      </c>
      <c r="T367" s="55">
        <f t="shared" si="60"/>
        <v>1113551</v>
      </c>
      <c r="U367" s="176">
        <f t="shared" si="61"/>
        <v>-20.003577583636794</v>
      </c>
    </row>
    <row r="368" spans="1:21" s="42" customFormat="1" x14ac:dyDescent="0.2">
      <c r="A368" s="47" t="s">
        <v>69</v>
      </c>
      <c r="B368" s="53">
        <v>0</v>
      </c>
      <c r="C368" s="54">
        <v>42</v>
      </c>
      <c r="D368" s="54">
        <v>1512</v>
      </c>
      <c r="E368" s="55">
        <v>638</v>
      </c>
      <c r="F368" s="176">
        <f t="shared" si="54"/>
        <v>-57.804232804232804</v>
      </c>
      <c r="G368" s="53">
        <v>127</v>
      </c>
      <c r="H368" s="54">
        <v>102</v>
      </c>
      <c r="I368" s="54">
        <v>2181</v>
      </c>
      <c r="J368" s="54">
        <v>790</v>
      </c>
      <c r="K368" s="176">
        <f t="shared" si="55"/>
        <v>-63.778083447959652</v>
      </c>
      <c r="L368" s="54">
        <v>0</v>
      </c>
      <c r="M368" s="54">
        <v>0</v>
      </c>
      <c r="N368" s="54">
        <v>0</v>
      </c>
      <c r="O368" s="55">
        <v>0</v>
      </c>
      <c r="P368" s="176" t="s">
        <v>300</v>
      </c>
      <c r="Q368" s="53">
        <f t="shared" si="57"/>
        <v>127</v>
      </c>
      <c r="R368" s="54">
        <f t="shared" si="58"/>
        <v>102</v>
      </c>
      <c r="S368" s="54">
        <f t="shared" si="59"/>
        <v>2181</v>
      </c>
      <c r="T368" s="55">
        <f t="shared" si="60"/>
        <v>790</v>
      </c>
      <c r="U368" s="176">
        <f t="shared" si="61"/>
        <v>-63.778083447959652</v>
      </c>
    </row>
    <row r="369" spans="1:21" s="42" customFormat="1" x14ac:dyDescent="0.2">
      <c r="A369" s="47" t="s">
        <v>70</v>
      </c>
      <c r="B369" s="53">
        <v>34487</v>
      </c>
      <c r="C369" s="54">
        <v>45333</v>
      </c>
      <c r="D369" s="54">
        <v>414154</v>
      </c>
      <c r="E369" s="55">
        <v>279320</v>
      </c>
      <c r="F369" s="176">
        <f t="shared" si="54"/>
        <v>-32.556488649149834</v>
      </c>
      <c r="G369" s="53">
        <v>16393</v>
      </c>
      <c r="H369" s="54">
        <v>24354</v>
      </c>
      <c r="I369" s="54">
        <v>232842</v>
      </c>
      <c r="J369" s="54">
        <v>187118</v>
      </c>
      <c r="K369" s="176">
        <f t="shared" si="55"/>
        <v>-19.637350649796858</v>
      </c>
      <c r="L369" s="54">
        <v>25305</v>
      </c>
      <c r="M369" s="54">
        <v>18147</v>
      </c>
      <c r="N369" s="54">
        <v>193014</v>
      </c>
      <c r="O369" s="55">
        <v>93330</v>
      </c>
      <c r="P369" s="176">
        <f t="shared" si="56"/>
        <v>-51.645994591065936</v>
      </c>
      <c r="Q369" s="53">
        <f t="shared" si="57"/>
        <v>41698</v>
      </c>
      <c r="R369" s="54">
        <f t="shared" si="58"/>
        <v>42501</v>
      </c>
      <c r="S369" s="54">
        <f t="shared" si="59"/>
        <v>425856</v>
      </c>
      <c r="T369" s="55">
        <f t="shared" si="60"/>
        <v>280448</v>
      </c>
      <c r="U369" s="176">
        <f t="shared" si="61"/>
        <v>-34.144875262999705</v>
      </c>
    </row>
    <row r="370" spans="1:21" s="42" customFormat="1" x14ac:dyDescent="0.2">
      <c r="A370" s="47" t="s">
        <v>71</v>
      </c>
      <c r="B370" s="53">
        <v>50</v>
      </c>
      <c r="C370" s="54">
        <v>0</v>
      </c>
      <c r="D370" s="54">
        <v>188</v>
      </c>
      <c r="E370" s="55">
        <v>244</v>
      </c>
      <c r="F370" s="176">
        <f t="shared" si="54"/>
        <v>29.787234042553191</v>
      </c>
      <c r="G370" s="53">
        <v>54</v>
      </c>
      <c r="H370" s="54">
        <v>20</v>
      </c>
      <c r="I370" s="54">
        <v>134</v>
      </c>
      <c r="J370" s="54">
        <v>199</v>
      </c>
      <c r="K370" s="176">
        <f t="shared" si="55"/>
        <v>48.507462686567166</v>
      </c>
      <c r="L370" s="54">
        <v>0</v>
      </c>
      <c r="M370" s="54">
        <v>0</v>
      </c>
      <c r="N370" s="54">
        <v>68</v>
      </c>
      <c r="O370" s="55">
        <v>20</v>
      </c>
      <c r="P370" s="176">
        <f t="shared" si="56"/>
        <v>-70.588235294117652</v>
      </c>
      <c r="Q370" s="53">
        <f t="shared" si="57"/>
        <v>54</v>
      </c>
      <c r="R370" s="54">
        <f t="shared" si="58"/>
        <v>20</v>
      </c>
      <c r="S370" s="54">
        <f t="shared" si="59"/>
        <v>202</v>
      </c>
      <c r="T370" s="55">
        <f t="shared" si="60"/>
        <v>219</v>
      </c>
      <c r="U370" s="176">
        <f t="shared" si="61"/>
        <v>8.4158415841584162</v>
      </c>
    </row>
    <row r="371" spans="1:21" s="42" customFormat="1" x14ac:dyDescent="0.2">
      <c r="A371" s="47" t="s">
        <v>72</v>
      </c>
      <c r="B371" s="53">
        <v>50197</v>
      </c>
      <c r="C371" s="54">
        <v>78169</v>
      </c>
      <c r="D371" s="54">
        <v>517509</v>
      </c>
      <c r="E371" s="55">
        <v>411372</v>
      </c>
      <c r="F371" s="176">
        <f t="shared" si="54"/>
        <v>-20.509208535503731</v>
      </c>
      <c r="G371" s="53">
        <v>48489</v>
      </c>
      <c r="H371" s="54">
        <v>65492</v>
      </c>
      <c r="I371" s="54">
        <v>501541</v>
      </c>
      <c r="J371" s="54">
        <v>383779</v>
      </c>
      <c r="K371" s="176">
        <f t="shared" si="55"/>
        <v>-23.480034533567544</v>
      </c>
      <c r="L371" s="54">
        <v>1927</v>
      </c>
      <c r="M371" s="54">
        <v>3503</v>
      </c>
      <c r="N371" s="54">
        <v>31428</v>
      </c>
      <c r="O371" s="55">
        <v>23677</v>
      </c>
      <c r="P371" s="176">
        <f t="shared" si="56"/>
        <v>-24.66272114038437</v>
      </c>
      <c r="Q371" s="53">
        <f t="shared" si="57"/>
        <v>50416</v>
      </c>
      <c r="R371" s="54">
        <f t="shared" si="58"/>
        <v>68995</v>
      </c>
      <c r="S371" s="54">
        <f t="shared" si="59"/>
        <v>532969</v>
      </c>
      <c r="T371" s="55">
        <f t="shared" si="60"/>
        <v>407456</v>
      </c>
      <c r="U371" s="176">
        <f t="shared" si="61"/>
        <v>-23.549774940005889</v>
      </c>
    </row>
    <row r="372" spans="1:21" s="42" customFormat="1" x14ac:dyDescent="0.2">
      <c r="A372" s="47" t="s">
        <v>73</v>
      </c>
      <c r="B372" s="53">
        <v>7965</v>
      </c>
      <c r="C372" s="54">
        <v>6109</v>
      </c>
      <c r="D372" s="54">
        <v>96979</v>
      </c>
      <c r="E372" s="55">
        <v>55027</v>
      </c>
      <c r="F372" s="176">
        <f t="shared" si="54"/>
        <v>-43.258849854092126</v>
      </c>
      <c r="G372" s="53">
        <v>1685</v>
      </c>
      <c r="H372" s="54">
        <v>1953</v>
      </c>
      <c r="I372" s="54">
        <v>33663</v>
      </c>
      <c r="J372" s="54">
        <v>19517</v>
      </c>
      <c r="K372" s="176">
        <f t="shared" si="55"/>
        <v>-42.022398479042273</v>
      </c>
      <c r="L372" s="54">
        <v>6253</v>
      </c>
      <c r="M372" s="54">
        <v>4948</v>
      </c>
      <c r="N372" s="54">
        <v>61726</v>
      </c>
      <c r="O372" s="55">
        <v>32359</v>
      </c>
      <c r="P372" s="176">
        <f t="shared" si="56"/>
        <v>-47.576385963775394</v>
      </c>
      <c r="Q372" s="53">
        <f t="shared" si="57"/>
        <v>7938</v>
      </c>
      <c r="R372" s="54">
        <f t="shared" si="58"/>
        <v>6901</v>
      </c>
      <c r="S372" s="54">
        <f t="shared" si="59"/>
        <v>95389</v>
      </c>
      <c r="T372" s="55">
        <f t="shared" si="60"/>
        <v>51876</v>
      </c>
      <c r="U372" s="176">
        <f t="shared" si="61"/>
        <v>-45.616370860371738</v>
      </c>
    </row>
    <row r="373" spans="1:21" s="42" customFormat="1" x14ac:dyDescent="0.2">
      <c r="A373" s="47" t="s">
        <v>74</v>
      </c>
      <c r="B373" s="53">
        <v>28</v>
      </c>
      <c r="C373" s="54">
        <v>33</v>
      </c>
      <c r="D373" s="54">
        <v>176</v>
      </c>
      <c r="E373" s="55">
        <v>292</v>
      </c>
      <c r="F373" s="176">
        <f t="shared" si="54"/>
        <v>65.909090909090907</v>
      </c>
      <c r="G373" s="53">
        <v>50</v>
      </c>
      <c r="H373" s="54">
        <v>59</v>
      </c>
      <c r="I373" s="54">
        <v>444</v>
      </c>
      <c r="J373" s="54">
        <v>553</v>
      </c>
      <c r="K373" s="176">
        <f t="shared" si="55"/>
        <v>24.54954954954955</v>
      </c>
      <c r="L373" s="54">
        <v>0</v>
      </c>
      <c r="M373" s="54">
        <v>0</v>
      </c>
      <c r="N373" s="54">
        <v>0</v>
      </c>
      <c r="O373" s="55">
        <v>0</v>
      </c>
      <c r="P373" s="176" t="s">
        <v>300</v>
      </c>
      <c r="Q373" s="53">
        <f t="shared" si="57"/>
        <v>50</v>
      </c>
      <c r="R373" s="54">
        <f t="shared" si="58"/>
        <v>59</v>
      </c>
      <c r="S373" s="54">
        <f t="shared" si="59"/>
        <v>444</v>
      </c>
      <c r="T373" s="55">
        <f t="shared" si="60"/>
        <v>553</v>
      </c>
      <c r="U373" s="176">
        <f t="shared" si="61"/>
        <v>24.54954954954955</v>
      </c>
    </row>
    <row r="374" spans="1:21" s="42" customFormat="1" x14ac:dyDescent="0.2">
      <c r="A374" s="47" t="s">
        <v>65</v>
      </c>
      <c r="B374" s="53">
        <v>85890</v>
      </c>
      <c r="C374" s="54">
        <v>126562</v>
      </c>
      <c r="D374" s="54">
        <v>1063105</v>
      </c>
      <c r="E374" s="55">
        <v>906946</v>
      </c>
      <c r="F374" s="176">
        <f t="shared" si="54"/>
        <v>-14.688953584076831</v>
      </c>
      <c r="G374" s="53">
        <v>41851</v>
      </c>
      <c r="H374" s="54">
        <v>44774</v>
      </c>
      <c r="I374" s="54">
        <v>624549</v>
      </c>
      <c r="J374" s="54">
        <v>462078</v>
      </c>
      <c r="K374" s="176">
        <f t="shared" si="55"/>
        <v>-26.01413179750508</v>
      </c>
      <c r="L374" s="54">
        <v>51846</v>
      </c>
      <c r="M374" s="54">
        <v>74277</v>
      </c>
      <c r="N374" s="54">
        <v>459473</v>
      </c>
      <c r="O374" s="55">
        <v>448340</v>
      </c>
      <c r="P374" s="176">
        <f t="shared" si="56"/>
        <v>-2.4229932988445455</v>
      </c>
      <c r="Q374" s="53">
        <f t="shared" si="57"/>
        <v>93697</v>
      </c>
      <c r="R374" s="54">
        <f t="shared" si="58"/>
        <v>119051</v>
      </c>
      <c r="S374" s="54">
        <f t="shared" si="59"/>
        <v>1084022</v>
      </c>
      <c r="T374" s="55">
        <f t="shared" si="60"/>
        <v>910418</v>
      </c>
      <c r="U374" s="176">
        <f t="shared" si="61"/>
        <v>-16.014804127591507</v>
      </c>
    </row>
    <row r="375" spans="1:21" s="42" customFormat="1" x14ac:dyDescent="0.2">
      <c r="A375" s="46" t="s">
        <v>308</v>
      </c>
      <c r="B375" s="50">
        <v>982418</v>
      </c>
      <c r="C375" s="51">
        <v>1133506</v>
      </c>
      <c r="D375" s="51">
        <v>11388624</v>
      </c>
      <c r="E375" s="56">
        <v>9182647</v>
      </c>
      <c r="F375" s="177">
        <f t="shared" si="54"/>
        <v>-19.370004664303604</v>
      </c>
      <c r="G375" s="50">
        <v>697819</v>
      </c>
      <c r="H375" s="51">
        <v>744237</v>
      </c>
      <c r="I375" s="51">
        <v>8954239</v>
      </c>
      <c r="J375" s="51">
        <v>7199152</v>
      </c>
      <c r="K375" s="177">
        <f t="shared" si="55"/>
        <v>-19.600627144305619</v>
      </c>
      <c r="L375" s="51">
        <v>270361</v>
      </c>
      <c r="M375" s="51">
        <v>339194</v>
      </c>
      <c r="N375" s="51">
        <v>2387116</v>
      </c>
      <c r="O375" s="56">
        <v>2015869</v>
      </c>
      <c r="P375" s="177">
        <f t="shared" si="56"/>
        <v>-15.55211393162293</v>
      </c>
      <c r="Q375" s="50">
        <f t="shared" si="57"/>
        <v>968180</v>
      </c>
      <c r="R375" s="51">
        <f t="shared" si="58"/>
        <v>1083431</v>
      </c>
      <c r="S375" s="51">
        <f t="shared" si="59"/>
        <v>11341355</v>
      </c>
      <c r="T375" s="56">
        <f t="shared" si="60"/>
        <v>9215021</v>
      </c>
      <c r="U375" s="177">
        <f t="shared" si="61"/>
        <v>-18.74850050985971</v>
      </c>
    </row>
    <row r="376" spans="1:21" ht="12.75" customHeight="1" x14ac:dyDescent="0.2">
      <c r="A376" s="60"/>
      <c r="B376" s="68"/>
      <c r="C376" s="69"/>
      <c r="D376" s="69"/>
      <c r="E376" s="70"/>
      <c r="F376" s="173"/>
      <c r="G376" s="68"/>
      <c r="H376" s="69"/>
      <c r="I376" s="69"/>
      <c r="J376" s="69"/>
      <c r="K376" s="173"/>
      <c r="L376" s="69"/>
      <c r="M376" s="69"/>
      <c r="N376" s="69"/>
      <c r="O376" s="70"/>
      <c r="P376" s="173"/>
      <c r="Q376" s="68"/>
      <c r="R376" s="69"/>
      <c r="S376" s="69"/>
      <c r="T376" s="70"/>
      <c r="U376" s="173"/>
    </row>
    <row r="377" spans="1:21" ht="12.75" customHeight="1" x14ac:dyDescent="0.2">
      <c r="A377" s="60" t="s">
        <v>291</v>
      </c>
      <c r="B377" s="62"/>
      <c r="C377" s="63"/>
      <c r="D377" s="63"/>
      <c r="E377" s="64"/>
      <c r="F377" s="170"/>
      <c r="G377" s="62"/>
      <c r="H377" s="63"/>
      <c r="I377" s="63"/>
      <c r="J377" s="63"/>
      <c r="K377" s="170"/>
      <c r="L377" s="63"/>
      <c r="M377" s="63"/>
      <c r="N377" s="63"/>
      <c r="O377" s="64"/>
      <c r="P377" s="170"/>
      <c r="Q377" s="62"/>
      <c r="R377" s="63"/>
      <c r="S377" s="63"/>
      <c r="T377" s="64"/>
      <c r="U377" s="170"/>
    </row>
    <row r="378" spans="1:21" ht="12.75" customHeight="1" x14ac:dyDescent="0.2">
      <c r="A378" s="60" t="s">
        <v>292</v>
      </c>
      <c r="B378" s="62"/>
      <c r="C378" s="63"/>
      <c r="D378" s="63"/>
      <c r="E378" s="64"/>
      <c r="F378" s="170"/>
      <c r="G378" s="62"/>
      <c r="H378" s="63"/>
      <c r="I378" s="63"/>
      <c r="J378" s="63"/>
      <c r="K378" s="170"/>
      <c r="L378" s="63"/>
      <c r="M378" s="63"/>
      <c r="N378" s="63"/>
      <c r="O378" s="64"/>
      <c r="P378" s="170"/>
      <c r="Q378" s="62"/>
      <c r="R378" s="63"/>
      <c r="S378" s="63"/>
      <c r="T378" s="64"/>
      <c r="U378" s="170"/>
    </row>
    <row r="379" spans="1:21" ht="12.75" customHeight="1" x14ac:dyDescent="0.2">
      <c r="A379" s="61" t="s">
        <v>293</v>
      </c>
      <c r="B379" s="65">
        <v>47409</v>
      </c>
      <c r="C379" s="66">
        <v>60742</v>
      </c>
      <c r="D379" s="66">
        <v>497827</v>
      </c>
      <c r="E379" s="67">
        <v>459867</v>
      </c>
      <c r="F379" s="172">
        <f t="shared" si="54"/>
        <v>-7.6251388534571252</v>
      </c>
      <c r="G379" s="65">
        <v>45669</v>
      </c>
      <c r="H379" s="66">
        <v>59923</v>
      </c>
      <c r="I379" s="66">
        <v>495677</v>
      </c>
      <c r="J379" s="66">
        <v>462107</v>
      </c>
      <c r="K379" s="172">
        <f t="shared" si="55"/>
        <v>-6.7725555149825398</v>
      </c>
      <c r="L379" s="66">
        <v>1537</v>
      </c>
      <c r="M379" s="66">
        <v>1560</v>
      </c>
      <c r="N379" s="66">
        <v>11437</v>
      </c>
      <c r="O379" s="67">
        <v>6539</v>
      </c>
      <c r="P379" s="172">
        <f t="shared" si="56"/>
        <v>-42.825915887033311</v>
      </c>
      <c r="Q379" s="65">
        <f t="shared" si="57"/>
        <v>47206</v>
      </c>
      <c r="R379" s="66">
        <f t="shared" si="58"/>
        <v>61483</v>
      </c>
      <c r="S379" s="66">
        <f t="shared" si="59"/>
        <v>507114</v>
      </c>
      <c r="T379" s="67">
        <f t="shared" si="60"/>
        <v>468646</v>
      </c>
      <c r="U379" s="172">
        <f t="shared" si="61"/>
        <v>-7.5856710719877585</v>
      </c>
    </row>
    <row r="380" spans="1:21" ht="12.75" customHeight="1" x14ac:dyDescent="0.2">
      <c r="A380" s="60" t="s">
        <v>29</v>
      </c>
      <c r="B380" s="68">
        <v>47409</v>
      </c>
      <c r="C380" s="69">
        <v>60742</v>
      </c>
      <c r="D380" s="69">
        <v>497827</v>
      </c>
      <c r="E380" s="70">
        <v>459867</v>
      </c>
      <c r="F380" s="173">
        <f t="shared" si="54"/>
        <v>-7.6251388534571252</v>
      </c>
      <c r="G380" s="68">
        <v>45669</v>
      </c>
      <c r="H380" s="69">
        <v>59923</v>
      </c>
      <c r="I380" s="69">
        <v>495677</v>
      </c>
      <c r="J380" s="69">
        <v>462107</v>
      </c>
      <c r="K380" s="173">
        <f t="shared" si="55"/>
        <v>-6.7725555149825398</v>
      </c>
      <c r="L380" s="69">
        <v>1537</v>
      </c>
      <c r="M380" s="69">
        <v>1560</v>
      </c>
      <c r="N380" s="69">
        <v>11437</v>
      </c>
      <c r="O380" s="70">
        <v>6539</v>
      </c>
      <c r="P380" s="173">
        <f t="shared" si="56"/>
        <v>-42.825915887033311</v>
      </c>
      <c r="Q380" s="68">
        <f t="shared" si="57"/>
        <v>47206</v>
      </c>
      <c r="R380" s="69">
        <f t="shared" si="58"/>
        <v>61483</v>
      </c>
      <c r="S380" s="69">
        <f t="shared" si="59"/>
        <v>507114</v>
      </c>
      <c r="T380" s="70">
        <f t="shared" si="60"/>
        <v>468646</v>
      </c>
      <c r="U380" s="173">
        <f t="shared" si="61"/>
        <v>-7.5856710719877585</v>
      </c>
    </row>
    <row r="381" spans="1:21" ht="12.75" customHeight="1" x14ac:dyDescent="0.2">
      <c r="A381" s="60"/>
      <c r="B381" s="68"/>
      <c r="C381" s="69"/>
      <c r="D381" s="69"/>
      <c r="E381" s="70"/>
      <c r="F381" s="173"/>
      <c r="G381" s="68"/>
      <c r="H381" s="69"/>
      <c r="I381" s="69"/>
      <c r="J381" s="69"/>
      <c r="K381" s="173"/>
      <c r="L381" s="69"/>
      <c r="M381" s="69"/>
      <c r="N381" s="69"/>
      <c r="O381" s="70"/>
      <c r="P381" s="173"/>
      <c r="Q381" s="68"/>
      <c r="R381" s="69"/>
      <c r="S381" s="69"/>
      <c r="T381" s="70"/>
      <c r="U381" s="173"/>
    </row>
    <row r="382" spans="1:21" ht="12.75" customHeight="1" x14ac:dyDescent="0.2">
      <c r="A382" s="110" t="s">
        <v>345</v>
      </c>
      <c r="B382" s="68"/>
      <c r="C382" s="69"/>
      <c r="D382" s="69"/>
      <c r="E382" s="70"/>
      <c r="F382" s="173"/>
      <c r="G382" s="68"/>
      <c r="H382" s="69"/>
      <c r="I382" s="69"/>
      <c r="J382" s="69"/>
      <c r="K382" s="173"/>
      <c r="L382" s="69"/>
      <c r="M382" s="69"/>
      <c r="N382" s="69"/>
      <c r="O382" s="70"/>
      <c r="P382" s="173"/>
      <c r="Q382" s="68"/>
      <c r="R382" s="69"/>
      <c r="S382" s="69"/>
      <c r="T382" s="70"/>
      <c r="U382" s="173"/>
    </row>
    <row r="383" spans="1:21" s="42" customFormat="1" x14ac:dyDescent="0.2">
      <c r="A383" s="47" t="s">
        <v>65</v>
      </c>
      <c r="B383" s="53">
        <v>47409</v>
      </c>
      <c r="C383" s="54">
        <v>60742</v>
      </c>
      <c r="D383" s="54">
        <v>497827</v>
      </c>
      <c r="E383" s="55">
        <v>459867</v>
      </c>
      <c r="F383" s="176">
        <f t="shared" si="54"/>
        <v>-7.6251388534571252</v>
      </c>
      <c r="G383" s="53">
        <v>45669</v>
      </c>
      <c r="H383" s="54">
        <v>59923</v>
      </c>
      <c r="I383" s="54">
        <v>495677</v>
      </c>
      <c r="J383" s="54">
        <v>462107</v>
      </c>
      <c r="K383" s="176">
        <f t="shared" si="55"/>
        <v>-6.7725555149825398</v>
      </c>
      <c r="L383" s="54">
        <v>1537</v>
      </c>
      <c r="M383" s="54">
        <v>1560</v>
      </c>
      <c r="N383" s="54">
        <v>11437</v>
      </c>
      <c r="O383" s="55">
        <v>6539</v>
      </c>
      <c r="P383" s="176">
        <f t="shared" si="56"/>
        <v>-42.825915887033311</v>
      </c>
      <c r="Q383" s="53">
        <f t="shared" si="57"/>
        <v>47206</v>
      </c>
      <c r="R383" s="54">
        <f t="shared" si="58"/>
        <v>61483</v>
      </c>
      <c r="S383" s="54">
        <f t="shared" si="59"/>
        <v>507114</v>
      </c>
      <c r="T383" s="55">
        <f t="shared" si="60"/>
        <v>468646</v>
      </c>
      <c r="U383" s="176">
        <f t="shared" si="61"/>
        <v>-7.5856710719877585</v>
      </c>
    </row>
    <row r="384" spans="1:21" s="42" customFormat="1" x14ac:dyDescent="0.2">
      <c r="A384" s="46" t="s">
        <v>84</v>
      </c>
      <c r="B384" s="50">
        <v>47409</v>
      </c>
      <c r="C384" s="51">
        <v>60742</v>
      </c>
      <c r="D384" s="51">
        <v>497827</v>
      </c>
      <c r="E384" s="56">
        <v>459867</v>
      </c>
      <c r="F384" s="177">
        <f t="shared" si="54"/>
        <v>-7.6251388534571252</v>
      </c>
      <c r="G384" s="50">
        <v>45669</v>
      </c>
      <c r="H384" s="51">
        <v>59923</v>
      </c>
      <c r="I384" s="51">
        <v>495677</v>
      </c>
      <c r="J384" s="51">
        <v>462107</v>
      </c>
      <c r="K384" s="177">
        <f t="shared" si="55"/>
        <v>-6.7725555149825398</v>
      </c>
      <c r="L384" s="51">
        <v>1537</v>
      </c>
      <c r="M384" s="51">
        <v>1560</v>
      </c>
      <c r="N384" s="51">
        <v>11437</v>
      </c>
      <c r="O384" s="56">
        <v>6539</v>
      </c>
      <c r="P384" s="177">
        <f t="shared" si="56"/>
        <v>-42.825915887033311</v>
      </c>
      <c r="Q384" s="50">
        <f t="shared" si="57"/>
        <v>47206</v>
      </c>
      <c r="R384" s="51">
        <f t="shared" si="58"/>
        <v>61483</v>
      </c>
      <c r="S384" s="51">
        <f t="shared" si="59"/>
        <v>507114</v>
      </c>
      <c r="T384" s="56">
        <f t="shared" si="60"/>
        <v>468646</v>
      </c>
      <c r="U384" s="177">
        <f t="shared" si="61"/>
        <v>-7.5856710719877585</v>
      </c>
    </row>
    <row r="385" spans="1:21" ht="12.75" customHeight="1" x14ac:dyDescent="0.2">
      <c r="A385" s="60"/>
      <c r="B385" s="68"/>
      <c r="C385" s="69"/>
      <c r="D385" s="69"/>
      <c r="E385" s="70"/>
      <c r="F385" s="173"/>
      <c r="G385" s="68"/>
      <c r="H385" s="69"/>
      <c r="I385" s="69"/>
      <c r="J385" s="69"/>
      <c r="K385" s="173"/>
      <c r="L385" s="69"/>
      <c r="M385" s="69"/>
      <c r="N385" s="69"/>
      <c r="O385" s="70"/>
      <c r="P385" s="173"/>
      <c r="Q385" s="68"/>
      <c r="R385" s="69"/>
      <c r="S385" s="69"/>
      <c r="T385" s="70"/>
      <c r="U385" s="173"/>
    </row>
    <row r="386" spans="1:21" ht="12.75" customHeight="1" x14ac:dyDescent="0.2">
      <c r="A386" s="60" t="s">
        <v>26</v>
      </c>
      <c r="B386" s="62"/>
      <c r="C386" s="63"/>
      <c r="D386" s="63"/>
      <c r="E386" s="64"/>
      <c r="F386" s="170"/>
      <c r="G386" s="62"/>
      <c r="H386" s="63"/>
      <c r="I386" s="63"/>
      <c r="J386" s="63"/>
      <c r="K386" s="170"/>
      <c r="L386" s="63"/>
      <c r="M386" s="63"/>
      <c r="N386" s="63"/>
      <c r="O386" s="64"/>
      <c r="P386" s="170"/>
      <c r="Q386" s="62"/>
      <c r="R386" s="63"/>
      <c r="S386" s="63"/>
      <c r="T386" s="64"/>
      <c r="U386" s="170"/>
    </row>
    <row r="387" spans="1:21" ht="12.75" customHeight="1" x14ac:dyDescent="0.2">
      <c r="A387" s="60" t="s">
        <v>294</v>
      </c>
      <c r="B387" s="62"/>
      <c r="C387" s="63"/>
      <c r="D387" s="63"/>
      <c r="E387" s="64"/>
      <c r="F387" s="170"/>
      <c r="G387" s="62"/>
      <c r="H387" s="63"/>
      <c r="I387" s="63"/>
      <c r="J387" s="63"/>
      <c r="K387" s="170"/>
      <c r="L387" s="63"/>
      <c r="M387" s="63"/>
      <c r="N387" s="63"/>
      <c r="O387" s="64"/>
      <c r="P387" s="170"/>
      <c r="Q387" s="62"/>
      <c r="R387" s="63"/>
      <c r="S387" s="63"/>
      <c r="T387" s="64"/>
      <c r="U387" s="170"/>
    </row>
    <row r="388" spans="1:21" ht="12.75" customHeight="1" x14ac:dyDescent="0.2">
      <c r="A388" s="60" t="s">
        <v>295</v>
      </c>
      <c r="B388" s="62"/>
      <c r="C388" s="63"/>
      <c r="D388" s="63"/>
      <c r="E388" s="64"/>
      <c r="F388" s="170"/>
      <c r="G388" s="62"/>
      <c r="H388" s="63"/>
      <c r="I388" s="63"/>
      <c r="J388" s="63"/>
      <c r="K388" s="170"/>
      <c r="L388" s="63"/>
      <c r="M388" s="63"/>
      <c r="N388" s="63"/>
      <c r="O388" s="64"/>
      <c r="P388" s="170"/>
      <c r="Q388" s="62"/>
      <c r="R388" s="63"/>
      <c r="S388" s="63"/>
      <c r="T388" s="64"/>
      <c r="U388" s="170"/>
    </row>
    <row r="389" spans="1:21" ht="12.75" customHeight="1" x14ac:dyDescent="0.2">
      <c r="A389" s="61" t="s">
        <v>296</v>
      </c>
      <c r="B389" s="65">
        <v>0</v>
      </c>
      <c r="C389" s="66">
        <v>0</v>
      </c>
      <c r="D389" s="66">
        <v>0</v>
      </c>
      <c r="E389" s="67">
        <v>1152</v>
      </c>
      <c r="F389" s="172" t="s">
        <v>300</v>
      </c>
      <c r="G389" s="65">
        <v>0</v>
      </c>
      <c r="H389" s="66">
        <v>3</v>
      </c>
      <c r="I389" s="66">
        <v>0</v>
      </c>
      <c r="J389" s="66">
        <v>1125</v>
      </c>
      <c r="K389" s="172" t="s">
        <v>300</v>
      </c>
      <c r="L389" s="66">
        <v>0</v>
      </c>
      <c r="M389" s="66">
        <v>0</v>
      </c>
      <c r="N389" s="66">
        <v>0</v>
      </c>
      <c r="O389" s="67">
        <v>0</v>
      </c>
      <c r="P389" s="172" t="s">
        <v>300</v>
      </c>
      <c r="Q389" s="65">
        <f t="shared" si="57"/>
        <v>0</v>
      </c>
      <c r="R389" s="66">
        <f t="shared" si="58"/>
        <v>3</v>
      </c>
      <c r="S389" s="66">
        <f t="shared" si="59"/>
        <v>0</v>
      </c>
      <c r="T389" s="67">
        <f t="shared" si="60"/>
        <v>1125</v>
      </c>
      <c r="U389" s="172" t="s">
        <v>300</v>
      </c>
    </row>
    <row r="390" spans="1:21" ht="12.75" customHeight="1" x14ac:dyDescent="0.2">
      <c r="A390" s="61" t="s">
        <v>297</v>
      </c>
      <c r="B390" s="65">
        <v>0</v>
      </c>
      <c r="C390" s="66">
        <v>128</v>
      </c>
      <c r="D390" s="66">
        <v>0</v>
      </c>
      <c r="E390" s="67">
        <v>323</v>
      </c>
      <c r="F390" s="172" t="s">
        <v>300</v>
      </c>
      <c r="G390" s="65">
        <v>0</v>
      </c>
      <c r="H390" s="66">
        <v>58</v>
      </c>
      <c r="I390" s="66">
        <v>0</v>
      </c>
      <c r="J390" s="66">
        <v>292</v>
      </c>
      <c r="K390" s="172" t="s">
        <v>300</v>
      </c>
      <c r="L390" s="66">
        <v>0</v>
      </c>
      <c r="M390" s="66">
        <v>0</v>
      </c>
      <c r="N390" s="66">
        <v>0</v>
      </c>
      <c r="O390" s="67">
        <v>0</v>
      </c>
      <c r="P390" s="172" t="s">
        <v>300</v>
      </c>
      <c r="Q390" s="65">
        <f t="shared" si="57"/>
        <v>0</v>
      </c>
      <c r="R390" s="66">
        <f t="shared" si="58"/>
        <v>58</v>
      </c>
      <c r="S390" s="66">
        <f t="shared" si="59"/>
        <v>0</v>
      </c>
      <c r="T390" s="67">
        <f t="shared" si="60"/>
        <v>292</v>
      </c>
      <c r="U390" s="172" t="s">
        <v>300</v>
      </c>
    </row>
    <row r="391" spans="1:21" ht="12.75" customHeight="1" x14ac:dyDescent="0.2">
      <c r="A391" s="60" t="s">
        <v>29</v>
      </c>
      <c r="B391" s="68">
        <v>0</v>
      </c>
      <c r="C391" s="69">
        <v>128</v>
      </c>
      <c r="D391" s="69">
        <v>0</v>
      </c>
      <c r="E391" s="70">
        <v>1475</v>
      </c>
      <c r="F391" s="173" t="s">
        <v>300</v>
      </c>
      <c r="G391" s="68">
        <v>0</v>
      </c>
      <c r="H391" s="69">
        <v>61</v>
      </c>
      <c r="I391" s="69">
        <v>0</v>
      </c>
      <c r="J391" s="69">
        <v>1417</v>
      </c>
      <c r="K391" s="173" t="s">
        <v>300</v>
      </c>
      <c r="L391" s="69">
        <v>0</v>
      </c>
      <c r="M391" s="69">
        <v>0</v>
      </c>
      <c r="N391" s="69">
        <v>0</v>
      </c>
      <c r="O391" s="70">
        <v>0</v>
      </c>
      <c r="P391" s="173" t="s">
        <v>300</v>
      </c>
      <c r="Q391" s="68">
        <f t="shared" si="57"/>
        <v>0</v>
      </c>
      <c r="R391" s="69">
        <f t="shared" si="58"/>
        <v>61</v>
      </c>
      <c r="S391" s="69">
        <f t="shared" si="59"/>
        <v>0</v>
      </c>
      <c r="T391" s="70">
        <f t="shared" si="60"/>
        <v>1417</v>
      </c>
      <c r="U391" s="173" t="s">
        <v>300</v>
      </c>
    </row>
    <row r="392" spans="1:21" ht="12.75" customHeight="1" x14ac:dyDescent="0.2">
      <c r="A392" s="60" t="s">
        <v>298</v>
      </c>
      <c r="B392" s="68">
        <v>1401932</v>
      </c>
      <c r="C392" s="69">
        <v>1529242</v>
      </c>
      <c r="D392" s="69">
        <v>16653509</v>
      </c>
      <c r="E392" s="70">
        <v>12700737</v>
      </c>
      <c r="F392" s="173">
        <f t="shared" si="54"/>
        <v>-23.73537012529912</v>
      </c>
      <c r="G392" s="68">
        <v>1050038</v>
      </c>
      <c r="H392" s="69">
        <v>1127917</v>
      </c>
      <c r="I392" s="69">
        <v>13913795</v>
      </c>
      <c r="J392" s="69">
        <v>10765788</v>
      </c>
      <c r="K392" s="173">
        <f t="shared" si="55"/>
        <v>-22.625078204760097</v>
      </c>
      <c r="L392" s="69">
        <v>297304</v>
      </c>
      <c r="M392" s="69">
        <v>367521</v>
      </c>
      <c r="N392" s="69">
        <v>2684831</v>
      </c>
      <c r="O392" s="70">
        <v>2172015</v>
      </c>
      <c r="P392" s="173">
        <f t="shared" si="56"/>
        <v>-19.100494593514451</v>
      </c>
      <c r="Q392" s="68">
        <f t="shared" si="57"/>
        <v>1347342</v>
      </c>
      <c r="R392" s="69">
        <f t="shared" si="58"/>
        <v>1495438</v>
      </c>
      <c r="S392" s="69">
        <f t="shared" si="59"/>
        <v>16598626</v>
      </c>
      <c r="T392" s="70">
        <f t="shared" si="60"/>
        <v>12937803</v>
      </c>
      <c r="U392" s="173">
        <f t="shared" si="61"/>
        <v>-22.054976116697851</v>
      </c>
    </row>
    <row r="393" spans="1:21" ht="12.75" customHeight="1" x14ac:dyDescent="0.2">
      <c r="A393" s="60"/>
      <c r="B393" s="68"/>
      <c r="C393" s="69"/>
      <c r="D393" s="69"/>
      <c r="E393" s="70"/>
      <c r="F393" s="173"/>
      <c r="G393" s="68"/>
      <c r="H393" s="69"/>
      <c r="I393" s="69"/>
      <c r="J393" s="69"/>
      <c r="K393" s="173"/>
      <c r="L393" s="69"/>
      <c r="M393" s="69"/>
      <c r="N393" s="69"/>
      <c r="O393" s="70"/>
      <c r="P393" s="173"/>
      <c r="Q393" s="68"/>
      <c r="R393" s="69"/>
      <c r="S393" s="69"/>
      <c r="T393" s="70"/>
      <c r="U393" s="173"/>
    </row>
    <row r="394" spans="1:21" ht="12.75" customHeight="1" x14ac:dyDescent="0.2">
      <c r="A394" s="110" t="s">
        <v>345</v>
      </c>
      <c r="B394" s="68"/>
      <c r="C394" s="69"/>
      <c r="D394" s="69"/>
      <c r="E394" s="70"/>
      <c r="F394" s="173"/>
      <c r="G394" s="68"/>
      <c r="H394" s="69"/>
      <c r="I394" s="69"/>
      <c r="J394" s="69"/>
      <c r="K394" s="173"/>
      <c r="L394" s="69"/>
      <c r="M394" s="69"/>
      <c r="N394" s="69"/>
      <c r="O394" s="70"/>
      <c r="P394" s="173"/>
      <c r="Q394" s="68"/>
      <c r="R394" s="69"/>
      <c r="S394" s="69"/>
      <c r="T394" s="70"/>
      <c r="U394" s="173"/>
    </row>
    <row r="395" spans="1:21" s="42" customFormat="1" x14ac:dyDescent="0.2">
      <c r="A395" s="47" t="s">
        <v>63</v>
      </c>
      <c r="B395" s="53">
        <v>0</v>
      </c>
      <c r="C395" s="54">
        <v>0</v>
      </c>
      <c r="D395" s="54">
        <v>0</v>
      </c>
      <c r="E395" s="55">
        <v>1152</v>
      </c>
      <c r="F395" s="176" t="s">
        <v>300</v>
      </c>
      <c r="G395" s="53">
        <v>0</v>
      </c>
      <c r="H395" s="54">
        <v>3</v>
      </c>
      <c r="I395" s="54">
        <v>0</v>
      </c>
      <c r="J395" s="54">
        <v>1125</v>
      </c>
      <c r="K395" s="176" t="s">
        <v>300</v>
      </c>
      <c r="L395" s="54">
        <v>0</v>
      </c>
      <c r="M395" s="54">
        <v>0</v>
      </c>
      <c r="N395" s="54">
        <v>0</v>
      </c>
      <c r="O395" s="55">
        <v>0</v>
      </c>
      <c r="P395" s="176" t="s">
        <v>300</v>
      </c>
      <c r="Q395" s="53">
        <f t="shared" si="57"/>
        <v>0</v>
      </c>
      <c r="R395" s="54">
        <f t="shared" si="58"/>
        <v>3</v>
      </c>
      <c r="S395" s="54">
        <f t="shared" si="59"/>
        <v>0</v>
      </c>
      <c r="T395" s="55">
        <f t="shared" si="60"/>
        <v>1125</v>
      </c>
      <c r="U395" s="176" t="s">
        <v>300</v>
      </c>
    </row>
    <row r="396" spans="1:21" s="42" customFormat="1" x14ac:dyDescent="0.2">
      <c r="A396" s="47" t="s">
        <v>65</v>
      </c>
      <c r="B396" s="53">
        <v>0</v>
      </c>
      <c r="C396" s="54">
        <v>128</v>
      </c>
      <c r="D396" s="54">
        <v>0</v>
      </c>
      <c r="E396" s="55">
        <v>323</v>
      </c>
      <c r="F396" s="176" t="s">
        <v>300</v>
      </c>
      <c r="G396" s="53">
        <v>0</v>
      </c>
      <c r="H396" s="54">
        <v>58</v>
      </c>
      <c r="I396" s="54">
        <v>0</v>
      </c>
      <c r="J396" s="54">
        <v>292</v>
      </c>
      <c r="K396" s="176" t="s">
        <v>300</v>
      </c>
      <c r="L396" s="54">
        <v>0</v>
      </c>
      <c r="M396" s="54">
        <v>0</v>
      </c>
      <c r="N396" s="54">
        <v>0</v>
      </c>
      <c r="O396" s="55">
        <v>0</v>
      </c>
      <c r="P396" s="176" t="s">
        <v>300</v>
      </c>
      <c r="Q396" s="53">
        <f t="shared" si="57"/>
        <v>0</v>
      </c>
      <c r="R396" s="54">
        <f t="shared" si="58"/>
        <v>58</v>
      </c>
      <c r="S396" s="54">
        <f t="shared" si="59"/>
        <v>0</v>
      </c>
      <c r="T396" s="55">
        <f t="shared" si="60"/>
        <v>292</v>
      </c>
      <c r="U396" s="176" t="s">
        <v>300</v>
      </c>
    </row>
    <row r="397" spans="1:21" s="42" customFormat="1" x14ac:dyDescent="0.2">
      <c r="A397" s="46" t="s">
        <v>85</v>
      </c>
      <c r="B397" s="57">
        <v>0</v>
      </c>
      <c r="C397" s="51">
        <v>128</v>
      </c>
      <c r="D397" s="58">
        <v>0</v>
      </c>
      <c r="E397" s="56">
        <v>1475</v>
      </c>
      <c r="F397" s="177" t="s">
        <v>300</v>
      </c>
      <c r="G397" s="57">
        <v>0</v>
      </c>
      <c r="H397" s="51">
        <v>61</v>
      </c>
      <c r="I397" s="58">
        <v>0</v>
      </c>
      <c r="J397" s="51">
        <v>1417</v>
      </c>
      <c r="K397" s="177" t="s">
        <v>300</v>
      </c>
      <c r="L397" s="58">
        <v>0</v>
      </c>
      <c r="M397" s="51">
        <v>0</v>
      </c>
      <c r="N397" s="58">
        <v>0</v>
      </c>
      <c r="O397" s="56">
        <v>0</v>
      </c>
      <c r="P397" s="177" t="s">
        <v>300</v>
      </c>
      <c r="Q397" s="57">
        <f t="shared" ref="Q397:Q408" si="62">G397+L397</f>
        <v>0</v>
      </c>
      <c r="R397" s="51">
        <f t="shared" ref="R397:R408" si="63">H397+M397</f>
        <v>61</v>
      </c>
      <c r="S397" s="58">
        <f t="shared" ref="S397:S408" si="64">I397+N397</f>
        <v>0</v>
      </c>
      <c r="T397" s="56">
        <f t="shared" ref="T397:T408" si="65">J397+O397</f>
        <v>1417</v>
      </c>
      <c r="U397" s="177" t="s">
        <v>300</v>
      </c>
    </row>
    <row r="398" spans="1:21" s="42" customFormat="1" x14ac:dyDescent="0.2">
      <c r="A398" s="46" t="s">
        <v>27</v>
      </c>
      <c r="B398" s="50">
        <v>1401932</v>
      </c>
      <c r="C398" s="51">
        <v>1529242</v>
      </c>
      <c r="D398" s="51">
        <v>16653509</v>
      </c>
      <c r="E398" s="56">
        <v>12700737</v>
      </c>
      <c r="F398" s="177">
        <f t="shared" ref="F397:F409" si="66">(E398-D398)/D398*100</f>
        <v>-23.73537012529912</v>
      </c>
      <c r="G398" s="50">
        <v>1050038</v>
      </c>
      <c r="H398" s="51">
        <v>1127917</v>
      </c>
      <c r="I398" s="51">
        <v>13913795</v>
      </c>
      <c r="J398" s="51">
        <v>10765788</v>
      </c>
      <c r="K398" s="177">
        <f t="shared" ref="K396:K408" si="67">(J398-I398)/I398*100</f>
        <v>-22.625078204760097</v>
      </c>
      <c r="L398" s="51">
        <v>297304</v>
      </c>
      <c r="M398" s="51">
        <v>367521</v>
      </c>
      <c r="N398" s="51">
        <v>2684831</v>
      </c>
      <c r="O398" s="56">
        <v>2172015</v>
      </c>
      <c r="P398" s="177">
        <f t="shared" ref="P397:P409" si="68">(O398-N398)/N398*100</f>
        <v>-19.100494593514451</v>
      </c>
      <c r="Q398" s="50">
        <f t="shared" si="62"/>
        <v>1347342</v>
      </c>
      <c r="R398" s="51">
        <f t="shared" si="63"/>
        <v>1495438</v>
      </c>
      <c r="S398" s="51">
        <f t="shared" si="64"/>
        <v>16598626</v>
      </c>
      <c r="T398" s="56">
        <f t="shared" si="65"/>
        <v>12937803</v>
      </c>
      <c r="U398" s="177">
        <f t="shared" ref="U397:U409" si="69">(T398-S398)/S398*100</f>
        <v>-22.054976116697851</v>
      </c>
    </row>
    <row r="399" spans="1:21" ht="12.75" customHeight="1" x14ac:dyDescent="0.2">
      <c r="A399" s="60"/>
      <c r="B399" s="68"/>
      <c r="C399" s="69"/>
      <c r="D399" s="69"/>
      <c r="E399" s="70"/>
      <c r="F399" s="173"/>
      <c r="G399" s="68"/>
      <c r="H399" s="69"/>
      <c r="I399" s="69"/>
      <c r="J399" s="69"/>
      <c r="K399" s="173"/>
      <c r="L399" s="69"/>
      <c r="M399" s="69"/>
      <c r="N399" s="69"/>
      <c r="O399" s="70"/>
      <c r="P399" s="173"/>
      <c r="Q399" s="68"/>
      <c r="R399" s="69"/>
      <c r="S399" s="69"/>
      <c r="T399" s="70"/>
      <c r="U399" s="173"/>
    </row>
    <row r="400" spans="1:21" ht="12.75" customHeight="1" x14ac:dyDescent="0.2">
      <c r="A400" s="60" t="s">
        <v>28</v>
      </c>
      <c r="B400" s="62"/>
      <c r="C400" s="63"/>
      <c r="D400" s="63"/>
      <c r="E400" s="64"/>
      <c r="F400" s="170"/>
      <c r="G400" s="62"/>
      <c r="H400" s="63"/>
      <c r="I400" s="63"/>
      <c r="J400" s="63"/>
      <c r="K400" s="170"/>
      <c r="L400" s="63"/>
      <c r="M400" s="63"/>
      <c r="N400" s="63"/>
      <c r="O400" s="64"/>
      <c r="P400" s="170"/>
      <c r="Q400" s="62"/>
      <c r="R400" s="63"/>
      <c r="S400" s="63"/>
      <c r="T400" s="64"/>
      <c r="U400" s="170"/>
    </row>
    <row r="401" spans="1:21" ht="12.75" customHeight="1" x14ac:dyDescent="0.2">
      <c r="A401" s="61" t="s">
        <v>299</v>
      </c>
      <c r="B401" s="65">
        <v>402</v>
      </c>
      <c r="C401" s="66">
        <v>579</v>
      </c>
      <c r="D401" s="66">
        <v>4996</v>
      </c>
      <c r="E401" s="67">
        <v>2300</v>
      </c>
      <c r="F401" s="172">
        <f t="shared" si="66"/>
        <v>-53.963170536429139</v>
      </c>
      <c r="G401" s="65">
        <v>33</v>
      </c>
      <c r="H401" s="66">
        <v>0</v>
      </c>
      <c r="I401" s="66">
        <v>954</v>
      </c>
      <c r="J401" s="66">
        <v>-27</v>
      </c>
      <c r="K401" s="172">
        <f t="shared" si="67"/>
        <v>-102.8301886792453</v>
      </c>
      <c r="L401" s="66">
        <v>360</v>
      </c>
      <c r="M401" s="66">
        <v>618</v>
      </c>
      <c r="N401" s="66">
        <v>4434</v>
      </c>
      <c r="O401" s="67">
        <v>2257</v>
      </c>
      <c r="P401" s="172">
        <f t="shared" si="68"/>
        <v>-49.097880018042403</v>
      </c>
      <c r="Q401" s="65">
        <f t="shared" si="62"/>
        <v>393</v>
      </c>
      <c r="R401" s="66">
        <f t="shared" si="63"/>
        <v>618</v>
      </c>
      <c r="S401" s="66">
        <f t="shared" si="64"/>
        <v>5388</v>
      </c>
      <c r="T401" s="67">
        <f t="shared" si="65"/>
        <v>2230</v>
      </c>
      <c r="U401" s="172">
        <f t="shared" si="69"/>
        <v>-58.611729769858947</v>
      </c>
    </row>
    <row r="402" spans="1:21" ht="12.75" customHeight="1" x14ac:dyDescent="0.2">
      <c r="A402" s="60" t="s">
        <v>29</v>
      </c>
      <c r="B402" s="68">
        <v>402</v>
      </c>
      <c r="C402" s="69">
        <v>579</v>
      </c>
      <c r="D402" s="69">
        <v>4996</v>
      </c>
      <c r="E402" s="70">
        <v>2300</v>
      </c>
      <c r="F402" s="173">
        <f t="shared" si="66"/>
        <v>-53.963170536429139</v>
      </c>
      <c r="G402" s="68">
        <v>33</v>
      </c>
      <c r="H402" s="69">
        <v>0</v>
      </c>
      <c r="I402" s="69">
        <v>954</v>
      </c>
      <c r="J402" s="69">
        <v>-27</v>
      </c>
      <c r="K402" s="173">
        <f t="shared" si="67"/>
        <v>-102.8301886792453</v>
      </c>
      <c r="L402" s="69">
        <v>360</v>
      </c>
      <c r="M402" s="69">
        <v>618</v>
      </c>
      <c r="N402" s="69">
        <v>4434</v>
      </c>
      <c r="O402" s="70">
        <v>2257</v>
      </c>
      <c r="P402" s="173">
        <f t="shared" si="68"/>
        <v>-49.097880018042403</v>
      </c>
      <c r="Q402" s="68">
        <f t="shared" si="62"/>
        <v>393</v>
      </c>
      <c r="R402" s="69">
        <f t="shared" si="63"/>
        <v>618</v>
      </c>
      <c r="S402" s="69">
        <f t="shared" si="64"/>
        <v>5388</v>
      </c>
      <c r="T402" s="70">
        <f t="shared" si="65"/>
        <v>2230</v>
      </c>
      <c r="U402" s="173">
        <f t="shared" si="69"/>
        <v>-58.611729769858947</v>
      </c>
    </row>
    <row r="403" spans="1:21" ht="12.75" customHeight="1" x14ac:dyDescent="0.2">
      <c r="A403" s="60" t="s">
        <v>305</v>
      </c>
      <c r="B403" s="68">
        <f t="shared" ref="B403:O403" si="70">+B63+B143+B175+B230+B264+B361+B380+B391+B402</f>
        <v>1750347</v>
      </c>
      <c r="C403" s="69">
        <f t="shared" si="70"/>
        <v>1907811</v>
      </c>
      <c r="D403" s="69">
        <f t="shared" si="70"/>
        <v>20138906</v>
      </c>
      <c r="E403" s="70">
        <f t="shared" si="70"/>
        <v>15113427</v>
      </c>
      <c r="F403" s="173">
        <f t="shared" si="66"/>
        <v>-24.954081418325305</v>
      </c>
      <c r="G403" s="68">
        <f t="shared" si="70"/>
        <v>1326594</v>
      </c>
      <c r="H403" s="69">
        <f t="shared" si="70"/>
        <v>1403041</v>
      </c>
      <c r="I403" s="69">
        <f t="shared" si="70"/>
        <v>16539923</v>
      </c>
      <c r="J403" s="69">
        <f t="shared" si="70"/>
        <v>12674236</v>
      </c>
      <c r="K403" s="173">
        <f t="shared" si="67"/>
        <v>-23.371856084215146</v>
      </c>
      <c r="L403" s="69">
        <f t="shared" si="70"/>
        <v>404557</v>
      </c>
      <c r="M403" s="69">
        <f t="shared" si="70"/>
        <v>463802</v>
      </c>
      <c r="N403" s="69">
        <f t="shared" si="70"/>
        <v>3619765</v>
      </c>
      <c r="O403" s="69">
        <f t="shared" si="70"/>
        <v>2736779</v>
      </c>
      <c r="P403" s="173">
        <f t="shared" si="68"/>
        <v>-24.393462006511474</v>
      </c>
      <c r="Q403" s="68">
        <f t="shared" si="62"/>
        <v>1731151</v>
      </c>
      <c r="R403" s="69">
        <f t="shared" si="63"/>
        <v>1866843</v>
      </c>
      <c r="S403" s="69">
        <f t="shared" si="64"/>
        <v>20159688</v>
      </c>
      <c r="T403" s="69">
        <f t="shared" si="65"/>
        <v>15411015</v>
      </c>
      <c r="U403" s="173">
        <f t="shared" si="69"/>
        <v>-23.555290141395048</v>
      </c>
    </row>
    <row r="404" spans="1:21" ht="12.75" customHeight="1" x14ac:dyDescent="0.2">
      <c r="A404" s="112"/>
      <c r="B404" s="112"/>
      <c r="C404" s="111"/>
      <c r="D404" s="111"/>
      <c r="E404" s="111"/>
      <c r="F404" s="180"/>
      <c r="G404" s="112"/>
      <c r="H404" s="111"/>
      <c r="I404" s="111"/>
      <c r="J404" s="111"/>
      <c r="K404" s="180"/>
      <c r="L404" s="111"/>
      <c r="M404" s="111"/>
      <c r="N404" s="111"/>
      <c r="O404" s="111"/>
      <c r="P404" s="180"/>
      <c r="Q404" s="112"/>
      <c r="R404" s="111"/>
      <c r="S404" s="111"/>
      <c r="T404" s="111"/>
      <c r="U404" s="180"/>
    </row>
    <row r="405" spans="1:21" ht="12.75" customHeight="1" x14ac:dyDescent="0.2">
      <c r="A405" s="113" t="s">
        <v>345</v>
      </c>
      <c r="B405" s="112"/>
      <c r="F405" s="180"/>
      <c r="G405" s="112"/>
      <c r="K405" s="180"/>
      <c r="L405" s="111"/>
      <c r="P405" s="180"/>
      <c r="Q405" s="112"/>
      <c r="U405" s="180"/>
    </row>
    <row r="406" spans="1:21" s="42" customFormat="1" x14ac:dyDescent="0.2">
      <c r="A406" s="47" t="s">
        <v>63</v>
      </c>
      <c r="B406" s="53">
        <v>402</v>
      </c>
      <c r="C406" s="54">
        <v>579</v>
      </c>
      <c r="D406" s="54">
        <v>4996</v>
      </c>
      <c r="E406" s="55">
        <v>2300</v>
      </c>
      <c r="F406" s="179">
        <f t="shared" si="66"/>
        <v>-53.963170536429139</v>
      </c>
      <c r="G406" s="53">
        <v>33</v>
      </c>
      <c r="H406" s="54">
        <v>0</v>
      </c>
      <c r="I406" s="54">
        <v>954</v>
      </c>
      <c r="J406" s="158">
        <v>-27</v>
      </c>
      <c r="K406" s="179">
        <f t="shared" si="67"/>
        <v>-102.8301886792453</v>
      </c>
      <c r="L406" s="54">
        <v>360</v>
      </c>
      <c r="M406" s="54">
        <v>618</v>
      </c>
      <c r="N406" s="54">
        <v>4434</v>
      </c>
      <c r="O406" s="55">
        <v>2257</v>
      </c>
      <c r="P406" s="179">
        <f t="shared" si="68"/>
        <v>-49.097880018042403</v>
      </c>
      <c r="Q406" s="53">
        <f t="shared" si="62"/>
        <v>393</v>
      </c>
      <c r="R406" s="54">
        <f t="shared" si="63"/>
        <v>618</v>
      </c>
      <c r="S406" s="54">
        <f t="shared" si="64"/>
        <v>5388</v>
      </c>
      <c r="T406" s="55">
        <f t="shared" si="65"/>
        <v>2230</v>
      </c>
      <c r="U406" s="179">
        <f t="shared" si="69"/>
        <v>-58.611729769858947</v>
      </c>
    </row>
    <row r="407" spans="1:21" s="42" customFormat="1" x14ac:dyDescent="0.2">
      <c r="A407" s="46" t="s">
        <v>86</v>
      </c>
      <c r="B407" s="50">
        <v>402</v>
      </c>
      <c r="C407" s="51">
        <v>579</v>
      </c>
      <c r="D407" s="51">
        <v>4996</v>
      </c>
      <c r="E407" s="56">
        <v>2300</v>
      </c>
      <c r="F407" s="177">
        <f t="shared" si="66"/>
        <v>-53.963170536429139</v>
      </c>
      <c r="G407" s="50">
        <v>33</v>
      </c>
      <c r="H407" s="51">
        <v>0</v>
      </c>
      <c r="I407" s="51">
        <v>954</v>
      </c>
      <c r="J407" s="51">
        <v>-27</v>
      </c>
      <c r="K407" s="177">
        <f t="shared" si="67"/>
        <v>-102.8301886792453</v>
      </c>
      <c r="L407" s="51">
        <v>360</v>
      </c>
      <c r="M407" s="51">
        <v>618</v>
      </c>
      <c r="N407" s="51">
        <v>4434</v>
      </c>
      <c r="O407" s="56">
        <v>2257</v>
      </c>
      <c r="P407" s="177">
        <f t="shared" si="68"/>
        <v>-49.097880018042403</v>
      </c>
      <c r="Q407" s="50">
        <f t="shared" si="62"/>
        <v>393</v>
      </c>
      <c r="R407" s="51">
        <f t="shared" si="63"/>
        <v>618</v>
      </c>
      <c r="S407" s="51">
        <f t="shared" si="64"/>
        <v>5388</v>
      </c>
      <c r="T407" s="56">
        <f t="shared" si="65"/>
        <v>2230</v>
      </c>
      <c r="U407" s="177">
        <f t="shared" si="69"/>
        <v>-58.611729769858947</v>
      </c>
    </row>
    <row r="408" spans="1:21" s="42" customFormat="1" x14ac:dyDescent="0.2">
      <c r="A408" s="48" t="s">
        <v>305</v>
      </c>
      <c r="B408" s="52">
        <f>+B354+B373+B404+B407</f>
        <v>430</v>
      </c>
      <c r="C408" s="44">
        <f t="shared" ref="C408:O408" si="71">+C354+C373+C404+C407</f>
        <v>612</v>
      </c>
      <c r="D408" s="44">
        <f t="shared" si="71"/>
        <v>5186</v>
      </c>
      <c r="E408" s="59">
        <f t="shared" si="71"/>
        <v>2592</v>
      </c>
      <c r="F408" s="181">
        <f t="shared" si="66"/>
        <v>-50.019282684149637</v>
      </c>
      <c r="G408" s="52">
        <f t="shared" si="71"/>
        <v>85</v>
      </c>
      <c r="H408" s="44">
        <f t="shared" si="71"/>
        <v>63</v>
      </c>
      <c r="I408" s="44">
        <f t="shared" si="71"/>
        <v>1539</v>
      </c>
      <c r="J408" s="44">
        <f t="shared" si="71"/>
        <v>608</v>
      </c>
      <c r="K408" s="181">
        <f t="shared" si="67"/>
        <v>-60.493827160493829</v>
      </c>
      <c r="L408" s="44">
        <f t="shared" si="71"/>
        <v>360</v>
      </c>
      <c r="M408" s="44">
        <f t="shared" si="71"/>
        <v>618</v>
      </c>
      <c r="N408" s="44">
        <f t="shared" si="71"/>
        <v>4434</v>
      </c>
      <c r="O408" s="59">
        <f t="shared" si="71"/>
        <v>2257</v>
      </c>
      <c r="P408" s="181">
        <f t="shared" si="68"/>
        <v>-49.097880018042403</v>
      </c>
      <c r="Q408" s="52">
        <f t="shared" si="62"/>
        <v>445</v>
      </c>
      <c r="R408" s="44">
        <f t="shared" si="63"/>
        <v>681</v>
      </c>
      <c r="S408" s="44">
        <f t="shared" si="64"/>
        <v>5973</v>
      </c>
      <c r="T408" s="59">
        <f t="shared" si="65"/>
        <v>2865</v>
      </c>
      <c r="U408" s="181">
        <f t="shared" si="69"/>
        <v>-52.034153691612254</v>
      </c>
    </row>
    <row r="410" spans="1:21" ht="12.75" customHeight="1" x14ac:dyDescent="0.2">
      <c r="A410" s="114" t="s">
        <v>344</v>
      </c>
    </row>
  </sheetData>
  <mergeCells count="22">
    <mergeCell ref="A1:U1"/>
    <mergeCell ref="N5:O5"/>
    <mergeCell ref="Q4:T4"/>
    <mergeCell ref="Q5:R5"/>
    <mergeCell ref="S5:T5"/>
    <mergeCell ref="Q6:R6"/>
    <mergeCell ref="S6:T6"/>
    <mergeCell ref="N6:O6"/>
    <mergeCell ref="B6:C6"/>
    <mergeCell ref="D6:E6"/>
    <mergeCell ref="G6:H6"/>
    <mergeCell ref="I6:J6"/>
    <mergeCell ref="L6:M6"/>
    <mergeCell ref="A4:A5"/>
    <mergeCell ref="B4:E4"/>
    <mergeCell ref="G4:J4"/>
    <mergeCell ref="L4:O4"/>
    <mergeCell ref="B5:C5"/>
    <mergeCell ref="D5:E5"/>
    <mergeCell ref="G5:H5"/>
    <mergeCell ref="I5:J5"/>
    <mergeCell ref="L5:M5"/>
  </mergeCells>
  <printOptions gridLines="1"/>
  <pageMargins left="0.25" right="0.25" top="0.5" bottom="0.75" header="0.3" footer="0.3"/>
  <pageSetup scale="75" orientation="landscape" r:id="rId1"/>
  <headerFooter>
    <oddFooter>&amp;L    © Society of Indian Automobile Manufacturers (SIAM)&amp;RPage &amp;P of &amp;N</oddFooter>
  </headerFooter>
  <rowBreaks count="7" manualBreakCount="7">
    <brk id="36" max="16383" man="1"/>
    <brk id="81" max="20" man="1"/>
    <brk id="117" max="20" man="1"/>
    <brk id="186" max="20" man="1"/>
    <brk id="240" max="16383" man="1"/>
    <brk id="294" max="16383" man="1"/>
    <brk id="340" max="16383" man="1"/>
  </rowBreaks>
  <ignoredErrors>
    <ignoredError sqref="L63:O63 L96:O96 L115:O115 L123:O123 L143:O143 L29:O29 L170:O176 L403:O403 B403:E403 C176:E176 B29:E29 B170:E175 C143:E143 B123:E123 B115:E115 B96:E96 C63:E63 G403:J403 G170:J176 G29:J29 G143:J143 G123:J123 G115:J115 G96:J96 G63:J6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G1"/>
    </sheetView>
  </sheetViews>
  <sheetFormatPr defaultRowHeight="12.75" x14ac:dyDescent="0.2"/>
  <cols>
    <col min="1" max="1" width="50.42578125" style="94" customWidth="1"/>
    <col min="2" max="7" width="14.7109375" style="94" customWidth="1"/>
    <col min="8" max="250" width="9.140625" style="94"/>
    <col min="251" max="251" width="40.5703125" style="94" customWidth="1"/>
    <col min="252" max="263" width="13.28515625" style="94" customWidth="1"/>
    <col min="264" max="506" width="9.140625" style="94"/>
    <col min="507" max="507" width="40.5703125" style="94" customWidth="1"/>
    <col min="508" max="519" width="13.28515625" style="94" customWidth="1"/>
    <col min="520" max="762" width="9.140625" style="94"/>
    <col min="763" max="763" width="40.5703125" style="94" customWidth="1"/>
    <col min="764" max="775" width="13.28515625" style="94" customWidth="1"/>
    <col min="776" max="1018" width="9.140625" style="94"/>
    <col min="1019" max="1019" width="40.5703125" style="94" customWidth="1"/>
    <col min="1020" max="1031" width="13.28515625" style="94" customWidth="1"/>
    <col min="1032" max="1274" width="9.140625" style="94"/>
    <col min="1275" max="1275" width="40.5703125" style="94" customWidth="1"/>
    <col min="1276" max="1287" width="13.28515625" style="94" customWidth="1"/>
    <col min="1288" max="1530" width="9.140625" style="94"/>
    <col min="1531" max="1531" width="40.5703125" style="94" customWidth="1"/>
    <col min="1532" max="1543" width="13.28515625" style="94" customWidth="1"/>
    <col min="1544" max="1786" width="9.140625" style="94"/>
    <col min="1787" max="1787" width="40.5703125" style="94" customWidth="1"/>
    <col min="1788" max="1799" width="13.28515625" style="94" customWidth="1"/>
    <col min="1800" max="2042" width="9.140625" style="94"/>
    <col min="2043" max="2043" width="40.5703125" style="94" customWidth="1"/>
    <col min="2044" max="2055" width="13.28515625" style="94" customWidth="1"/>
    <col min="2056" max="2298" width="9.140625" style="94"/>
    <col min="2299" max="2299" width="40.5703125" style="94" customWidth="1"/>
    <col min="2300" max="2311" width="13.28515625" style="94" customWidth="1"/>
    <col min="2312" max="2554" width="9.140625" style="94"/>
    <col min="2555" max="2555" width="40.5703125" style="94" customWidth="1"/>
    <col min="2556" max="2567" width="13.28515625" style="94" customWidth="1"/>
    <col min="2568" max="2810" width="9.140625" style="94"/>
    <col min="2811" max="2811" width="40.5703125" style="94" customWidth="1"/>
    <col min="2812" max="2823" width="13.28515625" style="94" customWidth="1"/>
    <col min="2824" max="3066" width="9.140625" style="94"/>
    <col min="3067" max="3067" width="40.5703125" style="94" customWidth="1"/>
    <col min="3068" max="3079" width="13.28515625" style="94" customWidth="1"/>
    <col min="3080" max="3322" width="9.140625" style="94"/>
    <col min="3323" max="3323" width="40.5703125" style="94" customWidth="1"/>
    <col min="3324" max="3335" width="13.28515625" style="94" customWidth="1"/>
    <col min="3336" max="3578" width="9.140625" style="94"/>
    <col min="3579" max="3579" width="40.5703125" style="94" customWidth="1"/>
    <col min="3580" max="3591" width="13.28515625" style="94" customWidth="1"/>
    <col min="3592" max="3834" width="9.140625" style="94"/>
    <col min="3835" max="3835" width="40.5703125" style="94" customWidth="1"/>
    <col min="3836" max="3847" width="13.28515625" style="94" customWidth="1"/>
    <col min="3848" max="4090" width="9.140625" style="94"/>
    <col min="4091" max="4091" width="40.5703125" style="94" customWidth="1"/>
    <col min="4092" max="4103" width="13.28515625" style="94" customWidth="1"/>
    <col min="4104" max="4346" width="9.140625" style="94"/>
    <col min="4347" max="4347" width="40.5703125" style="94" customWidth="1"/>
    <col min="4348" max="4359" width="13.28515625" style="94" customWidth="1"/>
    <col min="4360" max="4602" width="9.140625" style="94"/>
    <col min="4603" max="4603" width="40.5703125" style="94" customWidth="1"/>
    <col min="4604" max="4615" width="13.28515625" style="94" customWidth="1"/>
    <col min="4616" max="4858" width="9.140625" style="94"/>
    <col min="4859" max="4859" width="40.5703125" style="94" customWidth="1"/>
    <col min="4860" max="4871" width="13.28515625" style="94" customWidth="1"/>
    <col min="4872" max="5114" width="9.140625" style="94"/>
    <col min="5115" max="5115" width="40.5703125" style="94" customWidth="1"/>
    <col min="5116" max="5127" width="13.28515625" style="94" customWidth="1"/>
    <col min="5128" max="5370" width="9.140625" style="94"/>
    <col min="5371" max="5371" width="40.5703125" style="94" customWidth="1"/>
    <col min="5372" max="5383" width="13.28515625" style="94" customWidth="1"/>
    <col min="5384" max="5626" width="9.140625" style="94"/>
    <col min="5627" max="5627" width="40.5703125" style="94" customWidth="1"/>
    <col min="5628" max="5639" width="13.28515625" style="94" customWidth="1"/>
    <col min="5640" max="5882" width="9.140625" style="94"/>
    <col min="5883" max="5883" width="40.5703125" style="94" customWidth="1"/>
    <col min="5884" max="5895" width="13.28515625" style="94" customWidth="1"/>
    <col min="5896" max="6138" width="9.140625" style="94"/>
    <col min="6139" max="6139" width="40.5703125" style="94" customWidth="1"/>
    <col min="6140" max="6151" width="13.28515625" style="94" customWidth="1"/>
    <col min="6152" max="6394" width="9.140625" style="94"/>
    <col min="6395" max="6395" width="40.5703125" style="94" customWidth="1"/>
    <col min="6396" max="6407" width="13.28515625" style="94" customWidth="1"/>
    <col min="6408" max="6650" width="9.140625" style="94"/>
    <col min="6651" max="6651" width="40.5703125" style="94" customWidth="1"/>
    <col min="6652" max="6663" width="13.28515625" style="94" customWidth="1"/>
    <col min="6664" max="6906" width="9.140625" style="94"/>
    <col min="6907" max="6907" width="40.5703125" style="94" customWidth="1"/>
    <col min="6908" max="6919" width="13.28515625" style="94" customWidth="1"/>
    <col min="6920" max="7162" width="9.140625" style="94"/>
    <col min="7163" max="7163" width="40.5703125" style="94" customWidth="1"/>
    <col min="7164" max="7175" width="13.28515625" style="94" customWidth="1"/>
    <col min="7176" max="7418" width="9.140625" style="94"/>
    <col min="7419" max="7419" width="40.5703125" style="94" customWidth="1"/>
    <col min="7420" max="7431" width="13.28515625" style="94" customWidth="1"/>
    <col min="7432" max="7674" width="9.140625" style="94"/>
    <col min="7675" max="7675" width="40.5703125" style="94" customWidth="1"/>
    <col min="7676" max="7687" width="13.28515625" style="94" customWidth="1"/>
    <col min="7688" max="7930" width="9.140625" style="94"/>
    <col min="7931" max="7931" width="40.5703125" style="94" customWidth="1"/>
    <col min="7932" max="7943" width="13.28515625" style="94" customWidth="1"/>
    <col min="7944" max="8186" width="9.140625" style="94"/>
    <col min="8187" max="8187" width="40.5703125" style="94" customWidth="1"/>
    <col min="8188" max="8199" width="13.28515625" style="94" customWidth="1"/>
    <col min="8200" max="8442" width="9.140625" style="94"/>
    <col min="8443" max="8443" width="40.5703125" style="94" customWidth="1"/>
    <col min="8444" max="8455" width="13.28515625" style="94" customWidth="1"/>
    <col min="8456" max="8698" width="9.140625" style="94"/>
    <col min="8699" max="8699" width="40.5703125" style="94" customWidth="1"/>
    <col min="8700" max="8711" width="13.28515625" style="94" customWidth="1"/>
    <col min="8712" max="8954" width="9.140625" style="94"/>
    <col min="8955" max="8955" width="40.5703125" style="94" customWidth="1"/>
    <col min="8956" max="8967" width="13.28515625" style="94" customWidth="1"/>
    <col min="8968" max="9210" width="9.140625" style="94"/>
    <col min="9211" max="9211" width="40.5703125" style="94" customWidth="1"/>
    <col min="9212" max="9223" width="13.28515625" style="94" customWidth="1"/>
    <col min="9224" max="9466" width="9.140625" style="94"/>
    <col min="9467" max="9467" width="40.5703125" style="94" customWidth="1"/>
    <col min="9468" max="9479" width="13.28515625" style="94" customWidth="1"/>
    <col min="9480" max="9722" width="9.140625" style="94"/>
    <col min="9723" max="9723" width="40.5703125" style="94" customWidth="1"/>
    <col min="9724" max="9735" width="13.28515625" style="94" customWidth="1"/>
    <col min="9736" max="9978" width="9.140625" style="94"/>
    <col min="9979" max="9979" width="40.5703125" style="94" customWidth="1"/>
    <col min="9980" max="9991" width="13.28515625" style="94" customWidth="1"/>
    <col min="9992" max="10234" width="9.140625" style="94"/>
    <col min="10235" max="10235" width="40.5703125" style="94" customWidth="1"/>
    <col min="10236" max="10247" width="13.28515625" style="94" customWidth="1"/>
    <col min="10248" max="10490" width="9.140625" style="94"/>
    <col min="10491" max="10491" width="40.5703125" style="94" customWidth="1"/>
    <col min="10492" max="10503" width="13.28515625" style="94" customWidth="1"/>
    <col min="10504" max="10746" width="9.140625" style="94"/>
    <col min="10747" max="10747" width="40.5703125" style="94" customWidth="1"/>
    <col min="10748" max="10759" width="13.28515625" style="94" customWidth="1"/>
    <col min="10760" max="11002" width="9.140625" style="94"/>
    <col min="11003" max="11003" width="40.5703125" style="94" customWidth="1"/>
    <col min="11004" max="11015" width="13.28515625" style="94" customWidth="1"/>
    <col min="11016" max="11258" width="9.140625" style="94"/>
    <col min="11259" max="11259" width="40.5703125" style="94" customWidth="1"/>
    <col min="11260" max="11271" width="13.28515625" style="94" customWidth="1"/>
    <col min="11272" max="11514" width="9.140625" style="94"/>
    <col min="11515" max="11515" width="40.5703125" style="94" customWidth="1"/>
    <col min="11516" max="11527" width="13.28515625" style="94" customWidth="1"/>
    <col min="11528" max="11770" width="9.140625" style="94"/>
    <col min="11771" max="11771" width="40.5703125" style="94" customWidth="1"/>
    <col min="11772" max="11783" width="13.28515625" style="94" customWidth="1"/>
    <col min="11784" max="12026" width="9.140625" style="94"/>
    <col min="12027" max="12027" width="40.5703125" style="94" customWidth="1"/>
    <col min="12028" max="12039" width="13.28515625" style="94" customWidth="1"/>
    <col min="12040" max="12282" width="9.140625" style="94"/>
    <col min="12283" max="12283" width="40.5703125" style="94" customWidth="1"/>
    <col min="12284" max="12295" width="13.28515625" style="94" customWidth="1"/>
    <col min="12296" max="12538" width="9.140625" style="94"/>
    <col min="12539" max="12539" width="40.5703125" style="94" customWidth="1"/>
    <col min="12540" max="12551" width="13.28515625" style="94" customWidth="1"/>
    <col min="12552" max="12794" width="9.140625" style="94"/>
    <col min="12795" max="12795" width="40.5703125" style="94" customWidth="1"/>
    <col min="12796" max="12807" width="13.28515625" style="94" customWidth="1"/>
    <col min="12808" max="13050" width="9.140625" style="94"/>
    <col min="13051" max="13051" width="40.5703125" style="94" customWidth="1"/>
    <col min="13052" max="13063" width="13.28515625" style="94" customWidth="1"/>
    <col min="13064" max="13306" width="9.140625" style="94"/>
    <col min="13307" max="13307" width="40.5703125" style="94" customWidth="1"/>
    <col min="13308" max="13319" width="13.28515625" style="94" customWidth="1"/>
    <col min="13320" max="13562" width="9.140625" style="94"/>
    <col min="13563" max="13563" width="40.5703125" style="94" customWidth="1"/>
    <col min="13564" max="13575" width="13.28515625" style="94" customWidth="1"/>
    <col min="13576" max="13818" width="9.140625" style="94"/>
    <col min="13819" max="13819" width="40.5703125" style="94" customWidth="1"/>
    <col min="13820" max="13831" width="13.28515625" style="94" customWidth="1"/>
    <col min="13832" max="14074" width="9.140625" style="94"/>
    <col min="14075" max="14075" width="40.5703125" style="94" customWidth="1"/>
    <col min="14076" max="14087" width="13.28515625" style="94" customWidth="1"/>
    <col min="14088" max="14330" width="9.140625" style="94"/>
    <col min="14331" max="14331" width="40.5703125" style="94" customWidth="1"/>
    <col min="14332" max="14343" width="13.28515625" style="94" customWidth="1"/>
    <col min="14344" max="14586" width="9.140625" style="94"/>
    <col min="14587" max="14587" width="40.5703125" style="94" customWidth="1"/>
    <col min="14588" max="14599" width="13.28515625" style="94" customWidth="1"/>
    <col min="14600" max="14842" width="9.140625" style="94"/>
    <col min="14843" max="14843" width="40.5703125" style="94" customWidth="1"/>
    <col min="14844" max="14855" width="13.28515625" style="94" customWidth="1"/>
    <col min="14856" max="15098" width="9.140625" style="94"/>
    <col min="15099" max="15099" width="40.5703125" style="94" customWidth="1"/>
    <col min="15100" max="15111" width="13.28515625" style="94" customWidth="1"/>
    <col min="15112" max="15354" width="9.140625" style="94"/>
    <col min="15355" max="15355" width="40.5703125" style="94" customWidth="1"/>
    <col min="15356" max="15367" width="13.28515625" style="94" customWidth="1"/>
    <col min="15368" max="15610" width="9.140625" style="94"/>
    <col min="15611" max="15611" width="40.5703125" style="94" customWidth="1"/>
    <col min="15612" max="15623" width="13.28515625" style="94" customWidth="1"/>
    <col min="15624" max="15866" width="9.140625" style="94"/>
    <col min="15867" max="15867" width="40.5703125" style="94" customWidth="1"/>
    <col min="15868" max="15879" width="13.28515625" style="94" customWidth="1"/>
    <col min="15880" max="16122" width="9.140625" style="94"/>
    <col min="16123" max="16123" width="40.5703125" style="94" customWidth="1"/>
    <col min="16124" max="16135" width="13.28515625" style="94" customWidth="1"/>
    <col min="16136" max="16384" width="9.140625" style="94"/>
  </cols>
  <sheetData>
    <row r="1" spans="1:7" s="6" customFormat="1" ht="17.850000000000001" customHeight="1" x14ac:dyDescent="0.2">
      <c r="A1" s="147" t="s">
        <v>0</v>
      </c>
      <c r="B1" s="147"/>
      <c r="C1" s="147"/>
      <c r="D1" s="147"/>
      <c r="E1" s="147"/>
      <c r="F1" s="147"/>
      <c r="G1" s="147"/>
    </row>
    <row r="2" spans="1:7" s="6" customFormat="1" ht="17.850000000000001" customHeight="1" x14ac:dyDescent="0.2">
      <c r="A2" s="148" t="s">
        <v>335</v>
      </c>
      <c r="B2" s="148"/>
      <c r="C2" s="148"/>
      <c r="D2" s="148"/>
      <c r="E2" s="148"/>
      <c r="F2" s="148"/>
      <c r="G2" s="148"/>
    </row>
    <row r="3" spans="1:7" s="6" customFormat="1" ht="17.850000000000001" customHeight="1" x14ac:dyDescent="0.2">
      <c r="A3" s="149" t="s">
        <v>336</v>
      </c>
      <c r="B3" s="150"/>
      <c r="C3" s="150"/>
      <c r="D3" s="150"/>
      <c r="E3" s="150"/>
      <c r="F3" s="150"/>
      <c r="G3" s="151"/>
    </row>
    <row r="4" spans="1:7" s="6" customFormat="1" ht="17.850000000000001" customHeight="1" x14ac:dyDescent="0.2">
      <c r="A4" s="152" t="s">
        <v>337</v>
      </c>
      <c r="B4" s="152"/>
      <c r="C4" s="152"/>
      <c r="D4" s="152"/>
      <c r="E4" s="152"/>
      <c r="F4" s="152"/>
      <c r="G4" s="152"/>
    </row>
    <row r="5" spans="1:7" s="6" customFormat="1" ht="17.850000000000001" customHeight="1" x14ac:dyDescent="0.2">
      <c r="A5" s="153" t="s">
        <v>2</v>
      </c>
      <c r="B5" s="146" t="s">
        <v>3</v>
      </c>
      <c r="C5" s="146"/>
      <c r="D5" s="146" t="s">
        <v>4</v>
      </c>
      <c r="E5" s="146"/>
      <c r="F5" s="144" t="s">
        <v>5</v>
      </c>
      <c r="G5" s="146"/>
    </row>
    <row r="6" spans="1:7" s="6" customFormat="1" ht="17.850000000000001" customHeight="1" x14ac:dyDescent="0.2">
      <c r="A6" s="154"/>
      <c r="B6" s="146" t="s">
        <v>32</v>
      </c>
      <c r="C6" s="145"/>
      <c r="D6" s="146" t="s">
        <v>32</v>
      </c>
      <c r="E6" s="145"/>
      <c r="F6" s="144" t="s">
        <v>32</v>
      </c>
      <c r="G6" s="145"/>
    </row>
    <row r="7" spans="1:7" s="6" customFormat="1" ht="17.850000000000001" customHeight="1" x14ac:dyDescent="0.2">
      <c r="A7" s="88" t="s">
        <v>6</v>
      </c>
      <c r="B7" s="146" t="s">
        <v>7</v>
      </c>
      <c r="C7" s="145"/>
      <c r="D7" s="146" t="s">
        <v>7</v>
      </c>
      <c r="E7" s="145"/>
      <c r="F7" s="144" t="s">
        <v>7</v>
      </c>
      <c r="G7" s="145"/>
    </row>
    <row r="8" spans="1:7" s="6" customFormat="1" x14ac:dyDescent="0.2">
      <c r="A8" s="88" t="s">
        <v>34</v>
      </c>
      <c r="B8" s="89" t="s">
        <v>8</v>
      </c>
      <c r="C8" s="89" t="s">
        <v>9</v>
      </c>
      <c r="D8" s="89" t="s">
        <v>8</v>
      </c>
      <c r="E8" s="89" t="s">
        <v>9</v>
      </c>
      <c r="F8" s="90" t="s">
        <v>8</v>
      </c>
      <c r="G8" s="89" t="s">
        <v>9</v>
      </c>
    </row>
    <row r="9" spans="1:7" x14ac:dyDescent="0.2">
      <c r="A9" s="91" t="s">
        <v>332</v>
      </c>
      <c r="B9" s="92"/>
      <c r="C9" s="93"/>
      <c r="D9" s="92"/>
      <c r="E9" s="93"/>
      <c r="F9" s="85"/>
      <c r="G9" s="93"/>
    </row>
    <row r="10" spans="1:7" x14ac:dyDescent="0.2">
      <c r="A10" s="91" t="s">
        <v>15</v>
      </c>
      <c r="B10" s="92"/>
      <c r="C10" s="26"/>
      <c r="D10" s="92"/>
      <c r="E10" s="26"/>
      <c r="F10" s="85"/>
      <c r="G10" s="26"/>
    </row>
    <row r="11" spans="1:7" x14ac:dyDescent="0.2">
      <c r="A11" s="91" t="s">
        <v>338</v>
      </c>
      <c r="B11" s="92"/>
      <c r="C11" s="26"/>
      <c r="D11" s="92"/>
      <c r="E11" s="26"/>
      <c r="F11" s="85"/>
      <c r="G11" s="26"/>
    </row>
    <row r="12" spans="1:7" x14ac:dyDescent="0.2">
      <c r="A12" s="92" t="s">
        <v>55</v>
      </c>
      <c r="B12" s="23">
        <v>15620</v>
      </c>
      <c r="C12" s="95">
        <v>3046</v>
      </c>
      <c r="D12" s="23">
        <v>13405</v>
      </c>
      <c r="E12" s="95">
        <v>842</v>
      </c>
      <c r="F12" s="13">
        <v>3863</v>
      </c>
      <c r="G12" s="95">
        <v>2005</v>
      </c>
    </row>
    <row r="13" spans="1:7" x14ac:dyDescent="0.2">
      <c r="A13" s="92" t="s">
        <v>56</v>
      </c>
      <c r="B13" s="23">
        <v>76</v>
      </c>
      <c r="C13" s="95">
        <v>70</v>
      </c>
      <c r="D13" s="23">
        <v>76</v>
      </c>
      <c r="E13" s="95">
        <v>78</v>
      </c>
      <c r="F13" s="13">
        <v>0</v>
      </c>
      <c r="G13" s="95">
        <v>0</v>
      </c>
    </row>
    <row r="14" spans="1:7" x14ac:dyDescent="0.2">
      <c r="A14" s="92" t="s">
        <v>58</v>
      </c>
      <c r="B14" s="23">
        <v>1509</v>
      </c>
      <c r="C14" s="95">
        <v>138</v>
      </c>
      <c r="D14" s="23">
        <v>2063</v>
      </c>
      <c r="E14" s="95">
        <v>131</v>
      </c>
      <c r="F14" s="13">
        <v>38</v>
      </c>
      <c r="G14" s="95">
        <v>1</v>
      </c>
    </row>
    <row r="15" spans="1:7" x14ac:dyDescent="0.2">
      <c r="A15" s="92" t="s">
        <v>52</v>
      </c>
      <c r="B15" s="23">
        <v>13177</v>
      </c>
      <c r="C15" s="95">
        <v>919</v>
      </c>
      <c r="D15" s="23">
        <v>10673</v>
      </c>
      <c r="E15" s="95">
        <v>820</v>
      </c>
      <c r="F15" s="13">
        <v>1370</v>
      </c>
      <c r="G15" s="95">
        <v>614</v>
      </c>
    </row>
    <row r="16" spans="1:7" x14ac:dyDescent="0.2">
      <c r="A16" s="92" t="s">
        <v>59</v>
      </c>
      <c r="B16" s="23">
        <v>2916</v>
      </c>
      <c r="C16" s="95">
        <v>865</v>
      </c>
      <c r="D16" s="23">
        <v>2760</v>
      </c>
      <c r="E16" s="95">
        <v>696</v>
      </c>
      <c r="F16" s="13">
        <v>614</v>
      </c>
      <c r="G16" s="95">
        <v>209</v>
      </c>
    </row>
    <row r="17" spans="1:7" x14ac:dyDescent="0.2">
      <c r="A17" s="92" t="s">
        <v>61</v>
      </c>
      <c r="B17" s="23">
        <v>256</v>
      </c>
      <c r="C17" s="95">
        <v>29</v>
      </c>
      <c r="D17" s="23">
        <v>229</v>
      </c>
      <c r="E17" s="95">
        <v>11</v>
      </c>
      <c r="F17" s="13">
        <v>0</v>
      </c>
      <c r="G17" s="95">
        <v>0</v>
      </c>
    </row>
    <row r="18" spans="1:7" x14ac:dyDescent="0.2">
      <c r="A18" s="91" t="s">
        <v>339</v>
      </c>
      <c r="B18" s="96">
        <v>33554</v>
      </c>
      <c r="C18" s="97">
        <v>5067</v>
      </c>
      <c r="D18" s="96">
        <v>29206</v>
      </c>
      <c r="E18" s="97">
        <v>2578</v>
      </c>
      <c r="F18" s="98">
        <v>5885</v>
      </c>
      <c r="G18" s="97">
        <v>2829</v>
      </c>
    </row>
    <row r="19" spans="1:7" x14ac:dyDescent="0.2">
      <c r="A19" s="91" t="s">
        <v>340</v>
      </c>
      <c r="B19" s="92"/>
      <c r="C19" s="26"/>
      <c r="D19" s="92"/>
      <c r="E19" s="26"/>
      <c r="F19" s="85"/>
      <c r="G19" s="26"/>
    </row>
    <row r="20" spans="1:7" x14ac:dyDescent="0.2">
      <c r="A20" s="92" t="s">
        <v>55</v>
      </c>
      <c r="B20" s="23">
        <v>41934</v>
      </c>
      <c r="C20" s="95">
        <v>24429</v>
      </c>
      <c r="D20" s="23">
        <v>42824</v>
      </c>
      <c r="E20" s="95">
        <v>21309</v>
      </c>
      <c r="F20" s="13">
        <v>1562</v>
      </c>
      <c r="G20" s="95">
        <v>1336</v>
      </c>
    </row>
    <row r="21" spans="1:7" x14ac:dyDescent="0.2">
      <c r="A21" s="92" t="s">
        <v>45</v>
      </c>
      <c r="B21" s="23">
        <v>4785</v>
      </c>
      <c r="C21" s="95">
        <v>1845</v>
      </c>
      <c r="D21" s="23">
        <v>4755</v>
      </c>
      <c r="E21" s="95">
        <v>1678</v>
      </c>
      <c r="F21" s="13">
        <v>282</v>
      </c>
      <c r="G21" s="95">
        <v>145</v>
      </c>
    </row>
    <row r="22" spans="1:7" x14ac:dyDescent="0.2">
      <c r="A22" s="92" t="s">
        <v>58</v>
      </c>
      <c r="B22" s="23">
        <v>1202</v>
      </c>
      <c r="C22" s="95">
        <v>1461</v>
      </c>
      <c r="D22" s="23">
        <v>1350</v>
      </c>
      <c r="E22" s="95">
        <v>1163</v>
      </c>
      <c r="F22" s="13">
        <v>64</v>
      </c>
      <c r="G22" s="95">
        <v>82</v>
      </c>
    </row>
    <row r="23" spans="1:7" x14ac:dyDescent="0.2">
      <c r="A23" s="92" t="s">
        <v>52</v>
      </c>
      <c r="B23" s="23">
        <v>85324</v>
      </c>
      <c r="C23" s="95">
        <v>46289</v>
      </c>
      <c r="D23" s="23">
        <v>77621</v>
      </c>
      <c r="E23" s="95">
        <v>40484</v>
      </c>
      <c r="F23" s="13">
        <v>7013</v>
      </c>
      <c r="G23" s="95">
        <v>3575</v>
      </c>
    </row>
    <row r="24" spans="1:7" x14ac:dyDescent="0.2">
      <c r="A24" s="92" t="s">
        <v>59</v>
      </c>
      <c r="B24" s="23">
        <v>20914</v>
      </c>
      <c r="C24" s="95">
        <v>14586</v>
      </c>
      <c r="D24" s="23">
        <v>19351</v>
      </c>
      <c r="E24" s="95">
        <v>12312</v>
      </c>
      <c r="F24" s="13">
        <v>2207</v>
      </c>
      <c r="G24" s="95">
        <v>1777</v>
      </c>
    </row>
    <row r="25" spans="1:7" x14ac:dyDescent="0.2">
      <c r="A25" s="92" t="s">
        <v>60</v>
      </c>
      <c r="B25" s="23" t="s">
        <v>301</v>
      </c>
      <c r="C25" s="95" t="s">
        <v>301</v>
      </c>
      <c r="D25" s="23">
        <v>781</v>
      </c>
      <c r="E25" s="95">
        <v>630</v>
      </c>
      <c r="F25" s="13">
        <v>0</v>
      </c>
      <c r="G25" s="95">
        <v>0</v>
      </c>
    </row>
    <row r="26" spans="1:7" x14ac:dyDescent="0.2">
      <c r="A26" s="91" t="s">
        <v>341</v>
      </c>
      <c r="B26" s="96">
        <v>154159</v>
      </c>
      <c r="C26" s="97">
        <v>88610</v>
      </c>
      <c r="D26" s="96">
        <v>146682</v>
      </c>
      <c r="E26" s="97">
        <v>77576</v>
      </c>
      <c r="F26" s="98">
        <v>11128</v>
      </c>
      <c r="G26" s="97">
        <v>6915</v>
      </c>
    </row>
    <row r="27" spans="1:7" x14ac:dyDescent="0.2">
      <c r="A27" s="91" t="s">
        <v>18</v>
      </c>
      <c r="B27" s="96">
        <v>187713</v>
      </c>
      <c r="C27" s="97">
        <v>93677</v>
      </c>
      <c r="D27" s="96">
        <v>175888</v>
      </c>
      <c r="E27" s="97">
        <v>80154</v>
      </c>
      <c r="F27" s="98">
        <v>17013</v>
      </c>
      <c r="G27" s="97">
        <v>9744</v>
      </c>
    </row>
    <row r="28" spans="1:7" x14ac:dyDescent="0.2">
      <c r="A28" s="99" t="s">
        <v>311</v>
      </c>
      <c r="B28" s="96"/>
      <c r="C28" s="97"/>
      <c r="D28" s="96"/>
      <c r="E28" s="97"/>
      <c r="F28" s="98"/>
      <c r="G28" s="97"/>
    </row>
    <row r="29" spans="1:7" x14ac:dyDescent="0.2">
      <c r="A29" s="87" t="s">
        <v>333</v>
      </c>
      <c r="B29" s="96"/>
      <c r="C29" s="97"/>
      <c r="D29" s="96"/>
      <c r="E29" s="97"/>
      <c r="F29" s="98"/>
      <c r="G29" s="97"/>
    </row>
    <row r="30" spans="1:7" x14ac:dyDescent="0.2">
      <c r="A30" s="91" t="s">
        <v>19</v>
      </c>
      <c r="B30" s="92"/>
      <c r="C30" s="26"/>
      <c r="D30" s="92"/>
      <c r="E30" s="26"/>
      <c r="F30" s="85"/>
      <c r="G30" s="26"/>
    </row>
    <row r="31" spans="1:7" x14ac:dyDescent="0.2">
      <c r="A31" s="91" t="s">
        <v>338</v>
      </c>
      <c r="B31" s="92"/>
      <c r="C31" s="26"/>
      <c r="D31" s="92"/>
      <c r="E31" s="26"/>
      <c r="F31" s="85"/>
      <c r="G31" s="26"/>
    </row>
    <row r="32" spans="1:7" x14ac:dyDescent="0.2">
      <c r="A32" s="92" t="s">
        <v>55</v>
      </c>
      <c r="B32" s="23">
        <v>1137</v>
      </c>
      <c r="C32" s="95">
        <v>182</v>
      </c>
      <c r="D32" s="23">
        <v>1114</v>
      </c>
      <c r="E32" s="95">
        <v>28</v>
      </c>
      <c r="F32" s="13">
        <v>118</v>
      </c>
      <c r="G32" s="95">
        <v>51</v>
      </c>
    </row>
    <row r="33" spans="1:7" x14ac:dyDescent="0.2">
      <c r="A33" s="92" t="s">
        <v>37</v>
      </c>
      <c r="B33" s="23">
        <v>12482</v>
      </c>
      <c r="C33" s="95">
        <v>4422</v>
      </c>
      <c r="D33" s="23">
        <v>13287</v>
      </c>
      <c r="E33" s="95">
        <v>3869</v>
      </c>
      <c r="F33" s="13">
        <v>182</v>
      </c>
      <c r="G33" s="95">
        <v>117</v>
      </c>
    </row>
    <row r="34" spans="1:7" x14ac:dyDescent="0.2">
      <c r="A34" s="92" t="s">
        <v>45</v>
      </c>
      <c r="B34" s="23">
        <v>1759</v>
      </c>
      <c r="C34" s="95">
        <v>46</v>
      </c>
      <c r="D34" s="23">
        <v>2130</v>
      </c>
      <c r="E34" s="95">
        <v>32</v>
      </c>
      <c r="F34" s="13">
        <v>104</v>
      </c>
      <c r="G34" s="95">
        <v>0</v>
      </c>
    </row>
    <row r="35" spans="1:7" x14ac:dyDescent="0.2">
      <c r="A35" s="92" t="s">
        <v>58</v>
      </c>
      <c r="B35" s="23">
        <v>2119</v>
      </c>
      <c r="C35" s="95">
        <v>409</v>
      </c>
      <c r="D35" s="23">
        <v>2985</v>
      </c>
      <c r="E35" s="95">
        <v>416</v>
      </c>
      <c r="F35" s="13">
        <v>84</v>
      </c>
      <c r="G35" s="95">
        <v>9</v>
      </c>
    </row>
    <row r="36" spans="1:7" x14ac:dyDescent="0.2">
      <c r="A36" s="92" t="s">
        <v>52</v>
      </c>
      <c r="B36" s="23">
        <v>13225</v>
      </c>
      <c r="C36" s="95">
        <v>3962</v>
      </c>
      <c r="D36" s="23">
        <v>12279</v>
      </c>
      <c r="E36" s="95">
        <v>2414</v>
      </c>
      <c r="F36" s="13">
        <v>2505</v>
      </c>
      <c r="G36" s="95">
        <v>519</v>
      </c>
    </row>
    <row r="37" spans="1:7" x14ac:dyDescent="0.2">
      <c r="A37" s="92" t="s">
        <v>59</v>
      </c>
      <c r="B37" s="23">
        <v>3140</v>
      </c>
      <c r="C37" s="95">
        <v>766</v>
      </c>
      <c r="D37" s="23">
        <v>3849</v>
      </c>
      <c r="E37" s="95">
        <v>667</v>
      </c>
      <c r="F37" s="13">
        <v>139</v>
      </c>
      <c r="G37" s="95">
        <v>212</v>
      </c>
    </row>
    <row r="38" spans="1:7" x14ac:dyDescent="0.2">
      <c r="A38" s="91" t="s">
        <v>339</v>
      </c>
      <c r="B38" s="96">
        <v>33862</v>
      </c>
      <c r="C38" s="97">
        <v>9787</v>
      </c>
      <c r="D38" s="96">
        <v>35644</v>
      </c>
      <c r="E38" s="97">
        <v>7426</v>
      </c>
      <c r="F38" s="98">
        <v>3132</v>
      </c>
      <c r="G38" s="97">
        <v>908</v>
      </c>
    </row>
    <row r="39" spans="1:7" x14ac:dyDescent="0.2">
      <c r="A39" s="91" t="s">
        <v>340</v>
      </c>
      <c r="B39" s="92"/>
      <c r="C39" s="26"/>
      <c r="D39" s="92"/>
      <c r="E39" s="26"/>
      <c r="F39" s="85"/>
      <c r="G39" s="26"/>
    </row>
    <row r="40" spans="1:7" x14ac:dyDescent="0.2">
      <c r="A40" s="92" t="s">
        <v>55</v>
      </c>
      <c r="B40" s="23">
        <v>37013</v>
      </c>
      <c r="C40" s="95">
        <v>31025</v>
      </c>
      <c r="D40" s="23">
        <v>35741</v>
      </c>
      <c r="E40" s="95">
        <v>29601</v>
      </c>
      <c r="F40" s="13">
        <v>1122</v>
      </c>
      <c r="G40" s="95">
        <v>1445</v>
      </c>
    </row>
    <row r="41" spans="1:7" x14ac:dyDescent="0.2">
      <c r="A41" s="92" t="s">
        <v>37</v>
      </c>
      <c r="B41" s="23">
        <v>1389</v>
      </c>
      <c r="C41" s="95">
        <v>671</v>
      </c>
      <c r="D41" s="23">
        <v>1561</v>
      </c>
      <c r="E41" s="95">
        <v>560</v>
      </c>
      <c r="F41" s="13">
        <v>53</v>
      </c>
      <c r="G41" s="95">
        <v>121</v>
      </c>
    </row>
    <row r="42" spans="1:7" x14ac:dyDescent="0.2">
      <c r="A42" s="92" t="s">
        <v>43</v>
      </c>
      <c r="B42" s="23">
        <v>2758</v>
      </c>
      <c r="C42" s="95">
        <v>2944</v>
      </c>
      <c r="D42" s="23">
        <v>2129</v>
      </c>
      <c r="E42" s="95">
        <v>731</v>
      </c>
      <c r="F42" s="13">
        <v>274</v>
      </c>
      <c r="G42" s="95">
        <v>2342</v>
      </c>
    </row>
    <row r="43" spans="1:7" x14ac:dyDescent="0.2">
      <c r="A43" s="92" t="s">
        <v>45</v>
      </c>
      <c r="B43" s="23">
        <v>156007</v>
      </c>
      <c r="C43" s="95">
        <v>113027</v>
      </c>
      <c r="D43" s="23">
        <v>151218</v>
      </c>
      <c r="E43" s="95">
        <v>114743</v>
      </c>
      <c r="F43" s="13">
        <v>10996</v>
      </c>
      <c r="G43" s="95">
        <v>6847</v>
      </c>
    </row>
    <row r="44" spans="1:7" x14ac:dyDescent="0.2">
      <c r="A44" s="92" t="s">
        <v>47</v>
      </c>
      <c r="B44" s="23">
        <v>19842</v>
      </c>
      <c r="C44" s="95">
        <v>21320</v>
      </c>
      <c r="D44" s="23">
        <v>18188</v>
      </c>
      <c r="E44" s="95">
        <v>19917</v>
      </c>
      <c r="F44" s="13">
        <v>1626</v>
      </c>
      <c r="G44" s="95">
        <v>790</v>
      </c>
    </row>
    <row r="45" spans="1:7" x14ac:dyDescent="0.2">
      <c r="A45" s="92" t="s">
        <v>57</v>
      </c>
      <c r="B45" s="23">
        <v>238</v>
      </c>
      <c r="C45" s="95">
        <v>30</v>
      </c>
      <c r="D45" s="23">
        <v>215</v>
      </c>
      <c r="E45" s="95">
        <v>0</v>
      </c>
      <c r="F45" s="13">
        <v>36</v>
      </c>
      <c r="G45" s="95">
        <v>30</v>
      </c>
    </row>
    <row r="46" spans="1:7" x14ac:dyDescent="0.2">
      <c r="A46" s="92" t="s">
        <v>58</v>
      </c>
      <c r="B46" s="23">
        <v>1361</v>
      </c>
      <c r="C46" s="95">
        <v>1124</v>
      </c>
      <c r="D46" s="23">
        <v>1254</v>
      </c>
      <c r="E46" s="95">
        <v>852</v>
      </c>
      <c r="F46" s="13">
        <v>187</v>
      </c>
      <c r="G46" s="95">
        <v>142</v>
      </c>
    </row>
    <row r="47" spans="1:7" x14ac:dyDescent="0.2">
      <c r="A47" s="92" t="s">
        <v>52</v>
      </c>
      <c r="B47" s="23">
        <v>153645</v>
      </c>
      <c r="C47" s="95">
        <v>109254</v>
      </c>
      <c r="D47" s="23">
        <v>141925</v>
      </c>
      <c r="E47" s="95">
        <v>98574</v>
      </c>
      <c r="F47" s="13">
        <v>11478</v>
      </c>
      <c r="G47" s="95">
        <v>6979</v>
      </c>
    </row>
    <row r="48" spans="1:7" x14ac:dyDescent="0.2">
      <c r="A48" s="92" t="s">
        <v>59</v>
      </c>
      <c r="B48" s="23">
        <v>7359</v>
      </c>
      <c r="C48" s="95">
        <v>6888</v>
      </c>
      <c r="D48" s="23">
        <v>6931</v>
      </c>
      <c r="E48" s="95">
        <v>5645</v>
      </c>
      <c r="F48" s="13">
        <v>460</v>
      </c>
      <c r="G48" s="95">
        <v>946</v>
      </c>
    </row>
    <row r="49" spans="1:7" x14ac:dyDescent="0.2">
      <c r="A49" s="91" t="s">
        <v>341</v>
      </c>
      <c r="B49" s="96">
        <v>379612</v>
      </c>
      <c r="C49" s="97">
        <v>286283</v>
      </c>
      <c r="D49" s="96">
        <v>359162</v>
      </c>
      <c r="E49" s="97">
        <v>270623</v>
      </c>
      <c r="F49" s="98">
        <v>26232</v>
      </c>
      <c r="G49" s="97">
        <v>19642</v>
      </c>
    </row>
    <row r="50" spans="1:7" x14ac:dyDescent="0.2">
      <c r="A50" s="91" t="s">
        <v>20</v>
      </c>
      <c r="B50" s="96">
        <v>413474</v>
      </c>
      <c r="C50" s="97">
        <v>296070</v>
      </c>
      <c r="D50" s="96">
        <v>394806</v>
      </c>
      <c r="E50" s="97">
        <v>278049</v>
      </c>
      <c r="F50" s="98">
        <v>29364</v>
      </c>
      <c r="G50" s="97">
        <v>20550</v>
      </c>
    </row>
    <row r="51" spans="1:7" x14ac:dyDescent="0.2">
      <c r="A51" s="100" t="s">
        <v>21</v>
      </c>
      <c r="B51" s="27">
        <v>601187</v>
      </c>
      <c r="C51" s="101">
        <v>389747</v>
      </c>
      <c r="D51" s="27">
        <v>570694</v>
      </c>
      <c r="E51" s="101">
        <v>358203</v>
      </c>
      <c r="F51" s="14">
        <v>46377</v>
      </c>
      <c r="G51" s="101">
        <v>30294</v>
      </c>
    </row>
    <row r="52" spans="1:7" x14ac:dyDescent="0.2">
      <c r="A52" s="86" t="s">
        <v>334</v>
      </c>
    </row>
  </sheetData>
  <mergeCells count="14">
    <mergeCell ref="F6:G6"/>
    <mergeCell ref="B7:C7"/>
    <mergeCell ref="D7:E7"/>
    <mergeCell ref="F7:G7"/>
    <mergeCell ref="A1:G1"/>
    <mergeCell ref="A2:G2"/>
    <mergeCell ref="A3:G3"/>
    <mergeCell ref="A4:G4"/>
    <mergeCell ref="A5:A6"/>
    <mergeCell ref="B5:C5"/>
    <mergeCell ref="D5:E5"/>
    <mergeCell ref="F5:G5"/>
    <mergeCell ref="B6:C6"/>
    <mergeCell ref="D6:E6"/>
  </mergeCells>
  <printOptions gridLines="1"/>
  <pageMargins left="0.25" right="0.25" top="0.5" bottom="0.75" header="0.3" footer="0.3"/>
  <pageSetup scale="90" orientation="landscape" r:id="rId1"/>
  <headerFooter>
    <oddFooter>&amp;L    © Society of Indian Automobile Manufacturers (SIAM)&amp;RPage &amp;P of &amp;N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Report</vt:lpstr>
      <vt:lpstr>Report for Commercial Vehicles</vt:lpstr>
      <vt:lpstr>Report!Print_Area</vt:lpstr>
      <vt:lpstr>'Report for Commercial Vehicles'!Print_Area</vt:lpstr>
      <vt:lpstr>Report!Print_Titles</vt:lpstr>
      <vt:lpstr>'Report for Commercial Vehicles'!Print_Titles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2021-01-13T13:15:33Z</cp:lastPrinted>
  <dcterms:created xsi:type="dcterms:W3CDTF">2021-01-11T06:36:08Z</dcterms:created>
  <dcterms:modified xsi:type="dcterms:W3CDTF">2021-01-15T08:44:12Z</dcterms:modified>
</cp:coreProperties>
</file>